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showHorizontalScroll="0" xWindow="240" yWindow="15" windowWidth="11580" windowHeight="6540"/>
  </bookViews>
  <sheets>
    <sheet name="PP-Nachweis" sheetId="1" r:id="rId1"/>
    <sheet name="Steuerelemente" sheetId="4" state="hidden" r:id="rId2"/>
  </sheets>
  <calcPr calcId="145621"/>
</workbook>
</file>

<file path=xl/calcChain.xml><?xml version="1.0" encoding="utf-8"?>
<calcChain xmlns="http://schemas.openxmlformats.org/spreadsheetml/2006/main">
  <c r="Q60" i="1" l="1"/>
  <c r="H60" i="1"/>
  <c r="Q71" i="1" l="1"/>
  <c r="N71" i="1"/>
  <c r="X71" i="1"/>
  <c r="Q16" i="1"/>
  <c r="N16" i="1"/>
  <c r="N77" i="1"/>
  <c r="N80" i="1"/>
  <c r="N83" i="1"/>
  <c r="N86" i="1"/>
  <c r="N95" i="1" s="1"/>
  <c r="N89" i="1"/>
  <c r="N92" i="1"/>
  <c r="N22" i="1"/>
  <c r="N25" i="1"/>
  <c r="N28" i="1"/>
  <c r="N31" i="1"/>
  <c r="N34" i="1"/>
  <c r="N37" i="1"/>
  <c r="Q118" i="1"/>
  <c r="H118" i="1"/>
  <c r="X22" i="1"/>
  <c r="X25" i="1"/>
  <c r="X28" i="1"/>
  <c r="X31" i="1"/>
  <c r="X34" i="1"/>
  <c r="X37" i="1"/>
  <c r="X77" i="1"/>
  <c r="X80" i="1"/>
  <c r="X83" i="1"/>
  <c r="X86" i="1"/>
  <c r="X105" i="1" s="1"/>
  <c r="X89" i="1"/>
  <c r="X92" i="1"/>
  <c r="X16" i="1"/>
  <c r="E12" i="4" l="1"/>
  <c r="E13" i="4" s="1"/>
  <c r="E17" i="4"/>
  <c r="E20" i="4" s="1"/>
  <c r="E8" i="4"/>
  <c r="E9" i="4" s="1"/>
  <c r="N40" i="1"/>
  <c r="X47" i="1"/>
  <c r="Q99" i="1" l="1"/>
  <c r="Q105" i="1" s="1"/>
  <c r="N99" i="1"/>
  <c r="N105" i="1" s="1"/>
  <c r="C17" i="4"/>
  <c r="C20" i="4" s="1"/>
  <c r="C12" i="4"/>
  <c r="C13" i="4" s="1"/>
  <c r="C8" i="4"/>
  <c r="C9" i="4" s="1"/>
  <c r="N44" i="1" l="1"/>
  <c r="N47" i="1" s="1"/>
  <c r="Q44" i="1"/>
  <c r="Q47" i="1" s="1"/>
</calcChain>
</file>

<file path=xl/sharedStrings.xml><?xml version="1.0" encoding="utf-8"?>
<sst xmlns="http://schemas.openxmlformats.org/spreadsheetml/2006/main" count="108" uniqueCount="65">
  <si>
    <t>Einkaufen, Freizeit, Kultur</t>
  </si>
  <si>
    <t>Arbeiten Gewerbe, Dienstleistungen</t>
  </si>
  <si>
    <t>Spital, Heim</t>
  </si>
  <si>
    <t>Schule</t>
  </si>
  <si>
    <t>Hotel</t>
  </si>
  <si>
    <t>Minimum</t>
  </si>
  <si>
    <t>Maximum</t>
  </si>
  <si>
    <t>Restaurant</t>
  </si>
  <si>
    <t>Übrige Nutzungen (Art. 52 BauV)</t>
  </si>
  <si>
    <t>Wohnnutzungen (Art. 51 BauV)</t>
  </si>
  <si>
    <t>=</t>
  </si>
  <si>
    <t>Minimal = (0.45 x BGF/n) -3</t>
  </si>
  <si>
    <t>Maximal= (0,6 x BGF/n) + 5</t>
  </si>
  <si>
    <t>a) Bandbreite</t>
  </si>
  <si>
    <t>a) Bandbreite nach Art. 52 BauV</t>
  </si>
  <si>
    <t>b) Grundbedarf nach Art. 53</t>
  </si>
  <si>
    <t>(0.25 x BGF/n) + 50</t>
  </si>
  <si>
    <t>Koordination nach Art. 53.3 a</t>
  </si>
  <si>
    <t>Erforderliche Anzahl PP</t>
  </si>
  <si>
    <t>Nutzungen</t>
  </si>
  <si>
    <t>Ansätze</t>
  </si>
  <si>
    <t>Zweiräder</t>
  </si>
  <si>
    <t>Motorfahrzeuge</t>
  </si>
  <si>
    <t>-</t>
  </si>
  <si>
    <t>Mindestens nach Art. 52.3 BauV</t>
  </si>
  <si>
    <t>Nullwert = 5 löschen</t>
  </si>
  <si>
    <t>Diese Tabelle ist bei Nutzungsänderungen, Um- und Anbauten auszufüllen.</t>
  </si>
  <si>
    <t>a) Motorfahrzeuge</t>
  </si>
  <si>
    <t>offen</t>
  </si>
  <si>
    <t>Total</t>
  </si>
  <si>
    <t>b) Zweiräder</t>
  </si>
  <si>
    <t>Pro Wohn.</t>
  </si>
  <si>
    <t>Parkplatznachweis (Agglomerationen)</t>
  </si>
  <si>
    <t>Strasse, Nr.:</t>
  </si>
  <si>
    <t>Baukontr.-Nr.:</t>
  </si>
  <si>
    <t>b) Projektiertes Gebäude</t>
  </si>
  <si>
    <t xml:space="preserve">  Durch Projektverfasser auszufüllen.</t>
  </si>
  <si>
    <t>Unterschrift:</t>
  </si>
  <si>
    <t>Ort, Datum:</t>
  </si>
  <si>
    <t>Anz. Wohn.</t>
  </si>
  <si>
    <t>Berechnungszelle</t>
  </si>
  <si>
    <t>Baugesuch eingereicht:</t>
  </si>
  <si>
    <t>a) bestehendes Geäude</t>
  </si>
  <si>
    <t xml:space="preserve"> </t>
  </si>
  <si>
    <t>GF/n</t>
  </si>
  <si>
    <r>
      <t>je 100m</t>
    </r>
    <r>
      <rPr>
        <b/>
        <vertAlign val="superscript"/>
        <sz val="8"/>
        <rFont val="Arial"/>
        <family val="2"/>
      </rPr>
      <t xml:space="preserve">2 </t>
    </r>
    <r>
      <rPr>
        <b/>
        <sz val="8"/>
        <rFont val="Arial"/>
        <family val="2"/>
      </rPr>
      <t>GF</t>
    </r>
  </si>
  <si>
    <t>je 100m2 GF</t>
  </si>
  <si>
    <t>Total Wohnungen</t>
  </si>
  <si>
    <t>Nach
Art. 51 BauV</t>
  </si>
  <si>
    <t>ausgefüllt durch Bauinspektorat</t>
  </si>
  <si>
    <t>Total bestehende</t>
  </si>
  <si>
    <t xml:space="preserve">Total Abstellplätze für Motorfahrzeuge / Fahrräder gerundet: </t>
  </si>
  <si>
    <t>n = (Art.
52 BauV)</t>
  </si>
  <si>
    <t>b) Nachweis der bestehenden Abstellplätze</t>
  </si>
  <si>
    <t>Total GF/n</t>
  </si>
  <si>
    <t>überdacht</t>
  </si>
  <si>
    <t>a) bestehendes Gebäude</t>
  </si>
  <si>
    <t>c) projektiertes Gebäude</t>
  </si>
  <si>
    <r>
      <t xml:space="preserve">Diese Tabelle ist bei Nutzungsänderungen, Um- und Anbauten sowie </t>
    </r>
    <r>
      <rPr>
        <b/>
        <sz val="9"/>
        <rFont val="Arial"/>
        <family val="2"/>
      </rPr>
      <t>Neubauten</t>
    </r>
    <r>
      <rPr>
        <sz val="8"/>
        <rFont val="Arial"/>
        <family val="2"/>
      </rPr>
      <t xml:space="preserve"> auszufüllen.</t>
    </r>
  </si>
  <si>
    <t>zusätzliche Abstellplätze nach Art. 50.3, 4 oder 53.4 BauV</t>
  </si>
  <si>
    <t>d) Nachweis aller Abstellplätze nach Ausführung des Projekts</t>
  </si>
  <si>
    <t>der Projektverfasser:</t>
  </si>
  <si>
    <t>in Garagen, Einstellhallen (Unterstände)</t>
  </si>
  <si>
    <r>
      <t>GF in m</t>
    </r>
    <r>
      <rPr>
        <b/>
        <vertAlign val="superscript"/>
        <sz val="9"/>
        <rFont val="Arial"/>
        <family val="2"/>
      </rPr>
      <t>2</t>
    </r>
  </si>
  <si>
    <t>Berechnung der übrigen Nutzungen gemäss Art. 52 + 53 BauV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</si>
</sst>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dd/mm/yyyy;@"/>
  </numFmts>
  <fonts count="15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i/>
      <sz val="7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sz val="6"/>
      <name val="Arial"/>
      <family val="2"/>
    </font>
    <font>
      <sz val="5"/>
      <name val="Arial"/>
      <family val="2"/>
    </font>
    <font>
      <i/>
      <sz val="6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3">
    <xf numFmtId="0" fontId="0" fillId="0" borderId="0" xfId="0"/>
    <xf numFmtId="0" fontId="7" fillId="0" borderId="0" xfId="0" applyFont="1"/>
    <xf numFmtId="0" fontId="4" fillId="0" borderId="0" xfId="0" applyFont="1"/>
    <xf numFmtId="4" fontId="0" fillId="0" borderId="0" xfId="0" applyNumberFormat="1"/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4" fontId="2" fillId="0" borderId="1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2" fontId="2" fillId="0" borderId="3" xfId="0" quotePrefix="1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4" fontId="2" fillId="0" borderId="5" xfId="0" applyNumberFormat="1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3" fontId="2" fillId="0" borderId="3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" fontId="2" fillId="0" borderId="5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1" xfId="0" quotePrefix="1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2" fontId="2" fillId="0" borderId="14" xfId="0" quotePrefix="1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2" fontId="2" fillId="0" borderId="14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right" vertical="center"/>
    </xf>
    <xf numFmtId="0" fontId="2" fillId="0" borderId="0" xfId="0" applyFont="1" applyBorder="1" applyAlignment="1" applyProtection="1">
      <alignment horizontal="left" vertical="top"/>
    </xf>
    <xf numFmtId="4" fontId="8" fillId="0" borderId="0" xfId="0" applyNumberFormat="1" applyFont="1" applyFill="1" applyBorder="1" applyAlignment="1">
      <alignment horizontal="right" vertical="center"/>
    </xf>
    <xf numFmtId="4" fontId="6" fillId="0" borderId="10" xfId="0" quotePrefix="1" applyNumberFormat="1" applyFont="1" applyFill="1" applyBorder="1" applyAlignment="1">
      <alignment horizontal="right" vertical="center" wrapText="1"/>
    </xf>
    <xf numFmtId="2" fontId="6" fillId="0" borderId="13" xfId="0" quotePrefix="1" applyNumberFormat="1" applyFont="1" applyFill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right" vertical="center"/>
    </xf>
    <xf numFmtId="2" fontId="6" fillId="0" borderId="13" xfId="0" applyNumberFormat="1" applyFont="1" applyFill="1" applyBorder="1" applyAlignment="1">
      <alignment horizontal="right" vertical="center"/>
    </xf>
    <xf numFmtId="2" fontId="6" fillId="0" borderId="5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2" fontId="6" fillId="0" borderId="18" xfId="0" quotePrefix="1" applyNumberFormat="1" applyFont="1" applyFill="1" applyBorder="1" applyAlignment="1">
      <alignment horizontal="right" vertical="center" wrapText="1"/>
    </xf>
    <xf numFmtId="2" fontId="6" fillId="0" borderId="19" xfId="0" quotePrefix="1" applyNumberFormat="1" applyFont="1" applyFill="1" applyBorder="1" applyAlignment="1">
      <alignment horizontal="right" vertical="center" wrapText="1"/>
    </xf>
    <xf numFmtId="2" fontId="6" fillId="0" borderId="20" xfId="0" quotePrefix="1" applyNumberFormat="1" applyFont="1" applyFill="1" applyBorder="1" applyAlignment="1">
      <alignment horizontal="right" vertical="center" wrapText="1"/>
    </xf>
    <xf numFmtId="2" fontId="6" fillId="0" borderId="21" xfId="0" quotePrefix="1" applyNumberFormat="1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1" xfId="0" applyNumberFormat="1" applyFont="1" applyFill="1" applyBorder="1" applyAlignment="1">
      <alignment horizontal="righ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2" fontId="2" fillId="0" borderId="28" xfId="0" applyNumberFormat="1" applyFont="1" applyBorder="1" applyAlignment="1">
      <alignment horizontal="right" vertical="center"/>
    </xf>
    <xf numFmtId="2" fontId="2" fillId="0" borderId="29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 applyProtection="1">
      <alignment horizontal="right" vertical="top"/>
    </xf>
    <xf numFmtId="4" fontId="2" fillId="0" borderId="3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2" fontId="2" fillId="0" borderId="32" xfId="0" quotePrefix="1" applyNumberFormat="1" applyFont="1" applyFill="1" applyBorder="1" applyAlignment="1">
      <alignment horizontal="right" vertical="center" wrapText="1"/>
    </xf>
    <xf numFmtId="4" fontId="2" fillId="0" borderId="32" xfId="0" applyNumberFormat="1" applyFont="1" applyFill="1" applyBorder="1" applyAlignment="1">
      <alignment horizontal="right" vertical="center"/>
    </xf>
    <xf numFmtId="4" fontId="2" fillId="0" borderId="32" xfId="0" applyNumberFormat="1" applyFont="1" applyFill="1" applyBorder="1" applyAlignment="1">
      <alignment horizontal="left" vertical="center"/>
    </xf>
    <xf numFmtId="2" fontId="2" fillId="0" borderId="32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4" fontId="2" fillId="0" borderId="13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left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3" fontId="6" fillId="0" borderId="31" xfId="0" applyNumberFormat="1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4" fontId="2" fillId="0" borderId="2" xfId="0" applyNumberFormat="1" applyFon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9" xfId="0" applyFont="1" applyFill="1" applyBorder="1" applyAlignment="1" applyProtection="1">
      <alignment horizontal="right" vertical="top"/>
    </xf>
    <xf numFmtId="4" fontId="2" fillId="0" borderId="11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0" fontId="2" fillId="0" borderId="2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0" fontId="2" fillId="0" borderId="40" xfId="0" applyFont="1" applyBorder="1" applyAlignment="1">
      <alignment horizontal="left" vertical="center"/>
    </xf>
    <xf numFmtId="0" fontId="2" fillId="0" borderId="40" xfId="0" applyFont="1" applyBorder="1" applyAlignment="1">
      <alignment horizontal="righ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4" fontId="6" fillId="2" borderId="0" xfId="0" quotePrefix="1" applyNumberFormat="1" applyFont="1" applyFill="1" applyBorder="1" applyAlignment="1">
      <alignment horizontal="right" vertical="center" wrapText="1"/>
    </xf>
    <xf numFmtId="2" fontId="6" fillId="2" borderId="0" xfId="0" applyNumberFormat="1" applyFont="1" applyFill="1" applyBorder="1" applyAlignment="1">
      <alignment horizontal="right" vertical="center"/>
    </xf>
    <xf numFmtId="4" fontId="8" fillId="2" borderId="0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3" fontId="6" fillId="3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 horizontal="right"/>
    </xf>
    <xf numFmtId="0" fontId="6" fillId="0" borderId="19" xfId="0" applyFont="1" applyFill="1" applyBorder="1" applyAlignment="1">
      <alignment horizontal="left" vertical="center"/>
    </xf>
    <xf numFmtId="4" fontId="6" fillId="0" borderId="0" xfId="0" applyNumberFormat="1" applyFont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4" fontId="6" fillId="0" borderId="31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right" vertical="center"/>
    </xf>
    <xf numFmtId="0" fontId="2" fillId="0" borderId="25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vertical="center"/>
    </xf>
    <xf numFmtId="4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4" fontId="3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3" fontId="6" fillId="0" borderId="0" xfId="0" applyNumberFormat="1" applyFont="1" applyFill="1" applyBorder="1" applyAlignment="1" applyProtection="1">
      <alignment horizontal="center"/>
    </xf>
    <xf numFmtId="2" fontId="4" fillId="0" borderId="23" xfId="0" applyNumberFormat="1" applyFont="1" applyFill="1" applyBorder="1" applyAlignment="1" applyProtection="1">
      <alignment horizontal="center" wrapText="1"/>
    </xf>
    <xf numFmtId="0" fontId="2" fillId="0" borderId="13" xfId="0" applyFont="1" applyBorder="1" applyAlignment="1" applyProtection="1">
      <alignment horizontal="left"/>
    </xf>
    <xf numFmtId="0" fontId="2" fillId="0" borderId="13" xfId="0" applyFont="1" applyBorder="1" applyAlignment="1" applyProtection="1">
      <alignment horizontal="right"/>
    </xf>
    <xf numFmtId="0" fontId="2" fillId="0" borderId="22" xfId="0" applyFont="1" applyFill="1" applyBorder="1" applyAlignment="1" applyProtection="1">
      <alignment horizontal="right" vertical="center"/>
    </xf>
    <xf numFmtId="0" fontId="2" fillId="0" borderId="21" xfId="0" applyFont="1" applyBorder="1" applyAlignment="1" applyProtection="1">
      <alignment horizontal="left"/>
    </xf>
    <xf numFmtId="0" fontId="2" fillId="0" borderId="10" xfId="0" applyFont="1" applyBorder="1" applyAlignment="1" applyProtection="1">
      <alignment horizontal="right"/>
    </xf>
    <xf numFmtId="0" fontId="2" fillId="0" borderId="20" xfId="0" applyFont="1" applyFill="1" applyBorder="1" applyAlignment="1" applyProtection="1">
      <alignment horizontal="right" vertical="center"/>
    </xf>
    <xf numFmtId="164" fontId="4" fillId="0" borderId="23" xfId="0" applyNumberFormat="1" applyFont="1" applyFill="1" applyBorder="1" applyAlignment="1" applyProtection="1">
      <alignment horizontal="center" wrapText="1"/>
    </xf>
    <xf numFmtId="164" fontId="4" fillId="0" borderId="13" xfId="0" applyNumberFormat="1" applyFont="1" applyFill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3" fontId="4" fillId="0" borderId="40" xfId="0" applyNumberFormat="1" applyFont="1" applyFill="1" applyBorder="1" applyAlignment="1" applyProtection="1">
      <alignment horizontal="left"/>
    </xf>
    <xf numFmtId="0" fontId="6" fillId="2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vertical="center"/>
    </xf>
    <xf numFmtId="4" fontId="6" fillId="0" borderId="0" xfId="0" quotePrefix="1" applyNumberFormat="1" applyFont="1" applyFill="1" applyBorder="1" applyAlignment="1">
      <alignment horizontal="right" vertical="center" wrapText="1"/>
    </xf>
    <xf numFmtId="3" fontId="2" fillId="0" borderId="23" xfId="0" applyNumberFormat="1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1" fillId="0" borderId="0" xfId="0" applyFont="1" applyBorder="1" applyAlignment="1"/>
    <xf numFmtId="0" fontId="6" fillId="0" borderId="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0" fontId="2" fillId="0" borderId="33" xfId="0" applyFont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right" vertical="center"/>
    </xf>
    <xf numFmtId="1" fontId="6" fillId="2" borderId="0" xfId="0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right" vertical="center"/>
    </xf>
    <xf numFmtId="3" fontId="6" fillId="0" borderId="32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right" vertical="center"/>
    </xf>
    <xf numFmtId="4" fontId="6" fillId="0" borderId="47" xfId="0" applyNumberFormat="1" applyFont="1" applyFill="1" applyBorder="1" applyAlignment="1">
      <alignment horizontal="right" vertical="center"/>
    </xf>
    <xf numFmtId="3" fontId="6" fillId="0" borderId="47" xfId="0" applyNumberFormat="1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165" fontId="1" fillId="0" borderId="0" xfId="0" applyNumberFormat="1" applyFont="1" applyBorder="1" applyAlignment="1">
      <alignment vertical="center"/>
    </xf>
    <xf numFmtId="165" fontId="1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 applyProtection="1">
      <alignment horizontal="left" vertical="top"/>
    </xf>
    <xf numFmtId="0" fontId="1" fillId="0" borderId="0" xfId="0" applyFont="1" applyFill="1" applyBorder="1" applyAlignment="1"/>
    <xf numFmtId="0" fontId="2" fillId="0" borderId="49" xfId="0" applyFont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4" fontId="2" fillId="0" borderId="49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50" xfId="0" applyFont="1" applyFill="1" applyBorder="1" applyAlignment="1">
      <alignment horizontal="left" vertical="center"/>
    </xf>
    <xf numFmtId="4" fontId="2" fillId="0" borderId="5" xfId="0" applyNumberFormat="1" applyFont="1" applyFill="1" applyBorder="1" applyAlignment="1">
      <alignment horizontal="right" vertical="center"/>
    </xf>
    <xf numFmtId="4" fontId="2" fillId="0" borderId="21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left" vertical="center"/>
    </xf>
    <xf numFmtId="4" fontId="2" fillId="0" borderId="19" xfId="0" applyNumberFormat="1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right" vertical="center"/>
    </xf>
    <xf numFmtId="4" fontId="2" fillId="0" borderId="50" xfId="0" applyNumberFormat="1" applyFont="1" applyFill="1" applyBorder="1" applyAlignment="1">
      <alignment horizontal="right" vertical="center"/>
    </xf>
    <xf numFmtId="4" fontId="2" fillId="0" borderId="51" xfId="0" applyNumberFormat="1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2" fillId="0" borderId="39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/>
      <protection locked="0"/>
    </xf>
    <xf numFmtId="4" fontId="6" fillId="0" borderId="0" xfId="0" quotePrefix="1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49" fontId="3" fillId="0" borderId="19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3" fillId="0" borderId="18" xfId="0" applyNumberFormat="1" applyFont="1" applyBorder="1" applyAlignment="1" applyProtection="1">
      <alignment horizontal="center"/>
      <protection locked="0"/>
    </xf>
    <xf numFmtId="165" fontId="4" fillId="0" borderId="19" xfId="0" applyNumberFormat="1" applyFont="1" applyFill="1" applyBorder="1" applyAlignment="1" applyProtection="1">
      <alignment horizontal="center" wrapText="1"/>
      <protection locked="0"/>
    </xf>
    <xf numFmtId="165" fontId="4" fillId="0" borderId="0" xfId="0" applyNumberFormat="1" applyFont="1" applyFill="1" applyBorder="1" applyAlignment="1" applyProtection="1">
      <alignment horizontal="center" wrapText="1"/>
      <protection locked="0"/>
    </xf>
    <xf numFmtId="165" fontId="4" fillId="0" borderId="18" xfId="0" applyNumberFormat="1" applyFont="1" applyFill="1" applyBorder="1" applyAlignment="1" applyProtection="1">
      <alignment horizontal="center" wrapText="1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" fontId="4" fillId="3" borderId="0" xfId="0" applyNumberFormat="1" applyFont="1" applyFill="1" applyBorder="1" applyAlignment="1" applyProtection="1">
      <alignment horizontal="left"/>
      <protection locked="0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46" xfId="0" applyFont="1" applyBorder="1" applyAlignment="1">
      <alignment horizontal="center" vertical="center" textRotation="90" wrapText="1"/>
    </xf>
    <xf numFmtId="0" fontId="6" fillId="0" borderId="4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14" fillId="4" borderId="0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12" fillId="0" borderId="18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Alignment="1">
      <alignment horizontal="center" vertical="center" textRotation="90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942975</xdr:colOff>
      <xdr:row>23</xdr:row>
      <xdr:rowOff>114300</xdr:rowOff>
    </xdr:from>
    <xdr:to>
      <xdr:col>8</xdr:col>
      <xdr:colOff>466725</xdr:colOff>
      <xdr:row>42</xdr:row>
      <xdr:rowOff>28575</xdr:rowOff>
    </xdr:to>
    <xdr:sp macro="" textlink="">
      <xdr:nvSpPr>
        <xdr:cNvPr id="1025" name="WordArt 1"/>
        <xdr:cNvSpPr>
          <a:spLocks noChangeArrowheads="1" noChangeShapeType="1" noTextEdit="1"/>
        </xdr:cNvSpPr>
      </xdr:nvSpPr>
      <xdr:spPr bwMode="auto">
        <a:xfrm>
          <a:off x="942975" y="3876675"/>
          <a:ext cx="5029200" cy="29908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71431"/>
            </a:avLst>
          </a:prstTxWarp>
        </a:bodyPr>
        <a:lstStyle/>
        <a:p>
          <a:pPr algn="ctr" rtl="0">
            <a:buNone/>
          </a:pPr>
          <a:r>
            <a:rPr lang="de-CH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Diese Daten dienen den Berechnungen,</a:t>
          </a:r>
        </a:p>
        <a:p>
          <a:pPr algn="ctr" rtl="0">
            <a:buNone/>
          </a:pPr>
          <a:r>
            <a:rPr lang="de-CH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bitte nichts ändern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A130"/>
  <sheetViews>
    <sheetView showGridLines="0" showZeros="0" tabSelected="1" showWhiteSpace="0" view="pageBreakPreview" topLeftCell="A42" zoomScaleNormal="113" zoomScaleSheetLayoutView="100" workbookViewId="0">
      <selection activeCell="E5" sqref="E5:L5"/>
    </sheetView>
  </sheetViews>
  <sheetFormatPr baseColWidth="10" defaultColWidth="10.7109375" defaultRowHeight="12" customHeight="1"/>
  <cols>
    <col min="1" max="1" width="0.85546875" style="4" customWidth="1"/>
    <col min="2" max="2" width="6.7109375" style="4" customWidth="1"/>
    <col min="3" max="3" width="0.85546875" style="4" customWidth="1"/>
    <col min="4" max="4" width="2.7109375" style="4" customWidth="1"/>
    <col min="5" max="5" width="4.140625" style="4" customWidth="1"/>
    <col min="6" max="6" width="15.7109375" style="4" customWidth="1"/>
    <col min="7" max="7" width="0.85546875" style="4" customWidth="1"/>
    <col min="8" max="8" width="7.7109375" style="4" customWidth="1"/>
    <col min="9" max="9" width="0.85546875" style="5" customWidth="1"/>
    <col min="10" max="10" width="2.28515625" style="5" customWidth="1"/>
    <col min="11" max="11" width="0.85546875" style="5" customWidth="1"/>
    <col min="12" max="12" width="8.7109375" style="4" customWidth="1"/>
    <col min="13" max="13" width="0.85546875" style="5" customWidth="1"/>
    <col min="14" max="14" width="8.7109375" style="9" customWidth="1"/>
    <col min="15" max="16" width="0.85546875" style="5" customWidth="1"/>
    <col min="17" max="17" width="8.7109375" style="9" customWidth="1"/>
    <col min="18" max="18" width="0.85546875" style="5" customWidth="1"/>
    <col min="19" max="19" width="2.7109375" style="5" customWidth="1"/>
    <col min="20" max="20" width="0.85546875" style="4" customWidth="1"/>
    <col min="21" max="21" width="4.7109375" style="4" customWidth="1"/>
    <col min="22" max="22" width="3.7109375" style="4" customWidth="1"/>
    <col min="23" max="23" width="0.85546875" style="4" customWidth="1"/>
    <col min="24" max="24" width="8.7109375" style="10" customWidth="1"/>
    <col min="25" max="25" width="0.85546875" style="6" customWidth="1"/>
    <col min="26" max="29" width="2.42578125" style="4" customWidth="1"/>
    <col min="30" max="16384" width="10.7109375" style="4"/>
  </cols>
  <sheetData>
    <row r="1" spans="1:25" ht="3" customHeight="1">
      <c r="A1" s="194"/>
      <c r="B1" s="194"/>
      <c r="C1" s="194"/>
      <c r="D1" s="194"/>
      <c r="E1" s="194"/>
      <c r="F1" s="194"/>
      <c r="G1" s="194"/>
      <c r="H1" s="194"/>
      <c r="I1" s="196"/>
      <c r="J1" s="196"/>
      <c r="K1" s="196"/>
      <c r="L1" s="194"/>
      <c r="M1" s="196"/>
      <c r="N1" s="197"/>
      <c r="O1" s="196"/>
      <c r="P1" s="196"/>
      <c r="Q1" s="197"/>
      <c r="R1" s="196"/>
      <c r="S1" s="198"/>
      <c r="T1" s="199"/>
      <c r="U1" s="330" t="s">
        <v>49</v>
      </c>
      <c r="V1" s="206"/>
      <c r="W1" s="207"/>
      <c r="X1" s="208"/>
      <c r="Y1" s="209"/>
    </row>
    <row r="2" spans="1:25" s="145" customFormat="1" ht="15" customHeight="1">
      <c r="A2" s="200" t="s">
        <v>32</v>
      </c>
      <c r="B2" s="200"/>
      <c r="C2" s="200"/>
      <c r="D2" s="201"/>
      <c r="E2" s="201"/>
      <c r="F2" s="201"/>
      <c r="G2" s="201"/>
      <c r="H2" s="201"/>
      <c r="I2" s="202"/>
      <c r="J2" s="202"/>
      <c r="K2" s="202"/>
      <c r="L2" s="201"/>
      <c r="M2" s="202"/>
      <c r="N2" s="203"/>
      <c r="O2" s="202"/>
      <c r="P2" s="202"/>
      <c r="Q2" s="203"/>
      <c r="R2" s="202"/>
      <c r="S2" s="204" t="s">
        <v>34</v>
      </c>
      <c r="T2" s="201"/>
      <c r="U2" s="331"/>
      <c r="V2" s="290"/>
      <c r="W2" s="291"/>
      <c r="X2" s="291"/>
      <c r="Y2" s="292"/>
    </row>
    <row r="3" spans="1:25" ht="5.0999999999999996" customHeight="1">
      <c r="A3" s="194"/>
      <c r="B3" s="194"/>
      <c r="C3" s="194"/>
      <c r="D3" s="194"/>
      <c r="E3" s="194"/>
      <c r="F3" s="194"/>
      <c r="G3" s="194"/>
      <c r="H3" s="194"/>
      <c r="I3" s="196"/>
      <c r="J3" s="196"/>
      <c r="K3" s="196"/>
      <c r="L3" s="194"/>
      <c r="M3" s="196"/>
      <c r="N3" s="197"/>
      <c r="O3" s="196"/>
      <c r="P3" s="196"/>
      <c r="Q3" s="197"/>
      <c r="R3" s="196"/>
      <c r="S3" s="199"/>
      <c r="T3" s="199"/>
      <c r="U3" s="331"/>
      <c r="V3" s="210"/>
      <c r="W3" s="195"/>
      <c r="X3" s="211"/>
      <c r="Y3" s="212"/>
    </row>
    <row r="4" spans="1:25" ht="5.0999999999999996" customHeight="1">
      <c r="A4" s="194"/>
      <c r="B4" s="194"/>
      <c r="C4" s="194"/>
      <c r="D4" s="194"/>
      <c r="E4" s="194"/>
      <c r="F4" s="194"/>
      <c r="G4" s="194"/>
      <c r="H4" s="194"/>
      <c r="I4" s="196"/>
      <c r="J4" s="196"/>
      <c r="K4" s="196"/>
      <c r="L4" s="194"/>
      <c r="M4" s="196"/>
      <c r="N4" s="197"/>
      <c r="O4" s="196"/>
      <c r="P4" s="196"/>
      <c r="Q4" s="197"/>
      <c r="R4" s="196"/>
      <c r="S4" s="199"/>
      <c r="T4" s="199"/>
      <c r="U4" s="331"/>
      <c r="V4" s="213"/>
      <c r="W4" s="214"/>
      <c r="X4" s="214"/>
      <c r="Y4" s="209"/>
    </row>
    <row r="5" spans="1:25" ht="14.1" customHeight="1">
      <c r="A5" s="156" t="s">
        <v>33</v>
      </c>
      <c r="C5" s="156"/>
      <c r="D5" s="156"/>
      <c r="E5" s="316"/>
      <c r="F5" s="316"/>
      <c r="G5" s="316"/>
      <c r="H5" s="316"/>
      <c r="I5" s="316"/>
      <c r="J5" s="316"/>
      <c r="K5" s="316"/>
      <c r="L5" s="316"/>
      <c r="M5" s="205"/>
      <c r="N5" s="22"/>
      <c r="O5" s="157"/>
      <c r="P5" s="157"/>
      <c r="Q5" s="158"/>
      <c r="R5" s="157"/>
      <c r="S5" s="183" t="s">
        <v>41</v>
      </c>
      <c r="T5" s="156"/>
      <c r="U5" s="331"/>
      <c r="V5" s="293"/>
      <c r="W5" s="294"/>
      <c r="X5" s="294"/>
      <c r="Y5" s="295"/>
    </row>
    <row r="6" spans="1:25" ht="5.0999999999999996" customHeight="1">
      <c r="E6" s="217"/>
      <c r="F6" s="217"/>
      <c r="G6" s="217"/>
      <c r="H6" s="217"/>
      <c r="I6" s="217"/>
      <c r="J6" s="217"/>
      <c r="K6" s="217"/>
      <c r="L6" s="217"/>
      <c r="M6" s="196"/>
      <c r="N6" s="22"/>
      <c r="S6" s="157"/>
      <c r="T6" s="156"/>
      <c r="U6" s="331"/>
      <c r="V6" s="210"/>
      <c r="W6" s="195"/>
      <c r="X6" s="211"/>
      <c r="Y6" s="212"/>
    </row>
    <row r="7" spans="1:25" ht="5.0999999999999996" customHeight="1">
      <c r="V7" s="194"/>
      <c r="W7" s="194"/>
      <c r="X7" s="215"/>
      <c r="Y7" s="216"/>
    </row>
    <row r="8" spans="1:25" ht="18.75" customHeight="1">
      <c r="A8" s="323" t="s">
        <v>56</v>
      </c>
      <c r="B8" s="323"/>
      <c r="C8" s="323"/>
      <c r="D8" s="323"/>
      <c r="E8" s="323"/>
      <c r="F8" s="323"/>
      <c r="G8" s="11" t="s">
        <v>26</v>
      </c>
    </row>
    <row r="9" spans="1:25" ht="3" customHeight="1">
      <c r="A9" s="11"/>
      <c r="B9" s="11"/>
      <c r="C9" s="11"/>
      <c r="D9" s="11"/>
      <c r="E9" s="11"/>
      <c r="F9" s="11"/>
    </row>
    <row r="10" spans="1:25" ht="3" customHeight="1">
      <c r="A10" s="324" t="s">
        <v>19</v>
      </c>
      <c r="B10" s="325"/>
      <c r="C10" s="325"/>
      <c r="D10" s="325"/>
      <c r="E10" s="325"/>
      <c r="F10" s="325"/>
      <c r="G10" s="23"/>
      <c r="H10" s="23"/>
      <c r="I10" s="37"/>
      <c r="J10" s="31"/>
      <c r="K10" s="39"/>
      <c r="L10" s="320" t="s">
        <v>20</v>
      </c>
      <c r="M10" s="24"/>
      <c r="N10" s="25"/>
      <c r="O10" s="24"/>
      <c r="P10" s="24"/>
      <c r="Q10" s="25"/>
      <c r="R10" s="37"/>
      <c r="S10" s="119"/>
      <c r="T10" s="296" t="s">
        <v>20</v>
      </c>
      <c r="U10" s="297"/>
      <c r="V10" s="298"/>
      <c r="W10" s="307" t="s">
        <v>21</v>
      </c>
      <c r="X10" s="308"/>
      <c r="Y10" s="309"/>
    </row>
    <row r="11" spans="1:25" s="12" customFormat="1" ht="2.25" hidden="1" customHeight="1">
      <c r="A11" s="326"/>
      <c r="B11" s="327"/>
      <c r="C11" s="327"/>
      <c r="D11" s="327"/>
      <c r="E11" s="327"/>
      <c r="F11" s="327"/>
      <c r="I11" s="38"/>
      <c r="J11" s="42"/>
      <c r="K11" s="13"/>
      <c r="L11" s="321"/>
      <c r="M11" s="336" t="s">
        <v>22</v>
      </c>
      <c r="N11" s="337"/>
      <c r="O11" s="337"/>
      <c r="P11" s="337"/>
      <c r="Q11" s="337"/>
      <c r="R11" s="332"/>
      <c r="S11" s="120"/>
      <c r="T11" s="299"/>
      <c r="U11" s="300"/>
      <c r="V11" s="301"/>
      <c r="W11" s="310"/>
      <c r="X11" s="311"/>
      <c r="Y11" s="312"/>
    </row>
    <row r="12" spans="1:25" s="12" customFormat="1" ht="12.75" customHeight="1">
      <c r="A12" s="326"/>
      <c r="B12" s="327"/>
      <c r="C12" s="327"/>
      <c r="D12" s="327"/>
      <c r="E12" s="327"/>
      <c r="F12" s="327"/>
      <c r="I12" s="38"/>
      <c r="J12" s="42"/>
      <c r="K12" s="13"/>
      <c r="L12" s="321"/>
      <c r="M12" s="336"/>
      <c r="N12" s="337"/>
      <c r="O12" s="337"/>
      <c r="P12" s="337"/>
      <c r="Q12" s="337"/>
      <c r="R12" s="332"/>
      <c r="S12" s="120"/>
      <c r="T12" s="299"/>
      <c r="U12" s="300"/>
      <c r="V12" s="301"/>
      <c r="W12" s="310"/>
      <c r="X12" s="311"/>
      <c r="Y12" s="312"/>
    </row>
    <row r="13" spans="1:25" ht="3" customHeight="1">
      <c r="A13" s="328"/>
      <c r="B13" s="329"/>
      <c r="C13" s="329"/>
      <c r="D13" s="329"/>
      <c r="E13" s="329"/>
      <c r="F13" s="329"/>
      <c r="G13" s="44"/>
      <c r="H13" s="44"/>
      <c r="I13" s="43"/>
      <c r="J13" s="31"/>
      <c r="L13" s="322"/>
      <c r="M13" s="90"/>
      <c r="N13" s="220"/>
      <c r="O13" s="220"/>
      <c r="P13" s="220"/>
      <c r="Q13" s="45"/>
      <c r="R13" s="43"/>
      <c r="S13" s="119"/>
      <c r="T13" s="302"/>
      <c r="U13" s="303"/>
      <c r="V13" s="304"/>
      <c r="W13" s="313"/>
      <c r="X13" s="314"/>
      <c r="Y13" s="315"/>
    </row>
    <row r="14" spans="1:25" ht="18" customHeight="1">
      <c r="A14" s="101" t="s">
        <v>9</v>
      </c>
      <c r="B14" s="102"/>
      <c r="C14" s="102"/>
      <c r="D14" s="102"/>
      <c r="E14" s="102"/>
      <c r="F14" s="102"/>
      <c r="G14" s="233"/>
      <c r="H14" s="227" t="s">
        <v>39</v>
      </c>
      <c r="I14" s="234"/>
      <c r="J14" s="31"/>
      <c r="L14" s="317" t="s">
        <v>48</v>
      </c>
      <c r="M14" s="78"/>
      <c r="N14" s="288" t="s">
        <v>5</v>
      </c>
      <c r="O14" s="289"/>
      <c r="P14" s="132"/>
      <c r="Q14" s="288" t="s">
        <v>6</v>
      </c>
      <c r="R14" s="289"/>
      <c r="S14" s="119"/>
      <c r="T14" s="103"/>
      <c r="U14" s="288" t="s">
        <v>31</v>
      </c>
      <c r="V14" s="289"/>
      <c r="W14" s="132"/>
      <c r="X14" s="104"/>
      <c r="Y14" s="105"/>
    </row>
    <row r="15" spans="1:25" s="5" customFormat="1" ht="3" customHeight="1">
      <c r="A15" s="53"/>
      <c r="B15" s="54"/>
      <c r="C15" s="54"/>
      <c r="D15" s="54"/>
      <c r="E15" s="54"/>
      <c r="F15" s="54"/>
      <c r="G15" s="84"/>
      <c r="H15" s="226"/>
      <c r="I15" s="27"/>
      <c r="J15" s="159"/>
      <c r="K15" s="6"/>
      <c r="L15" s="318"/>
      <c r="M15" s="222"/>
      <c r="N15" s="221"/>
      <c r="O15" s="83"/>
      <c r="Q15" s="221"/>
      <c r="R15" s="39"/>
      <c r="S15" s="119"/>
      <c r="T15" s="53"/>
      <c r="U15" s="56"/>
      <c r="V15" s="56"/>
      <c r="W15" s="136"/>
      <c r="X15" s="66"/>
      <c r="Y15" s="57"/>
    </row>
    <row r="16" spans="1:25" ht="12" customHeight="1">
      <c r="A16" s="29" t="s">
        <v>47</v>
      </c>
      <c r="F16" s="79"/>
      <c r="G16" s="112"/>
      <c r="H16" s="182">
        <v>0</v>
      </c>
      <c r="I16" s="27"/>
      <c r="J16" s="159"/>
      <c r="K16" s="6"/>
      <c r="L16" s="318"/>
      <c r="M16" s="18"/>
      <c r="N16" s="177">
        <f>IF(H16=0,0,IF(H16&lt;3,1,IF(H16=3,2,H16*0.5)))</f>
        <v>0</v>
      </c>
      <c r="O16" s="85"/>
      <c r="P16" s="86"/>
      <c r="Q16" s="177">
        <f>IF(H16=0,0,IF(H16=1,4,IF(H16=2,5,IF(H16=3,7,H16*2))))</f>
        <v>0</v>
      </c>
      <c r="R16" s="30"/>
      <c r="S16" s="121"/>
      <c r="T16" s="29"/>
      <c r="U16" s="280">
        <v>2</v>
      </c>
      <c r="V16" s="281"/>
      <c r="W16" s="19"/>
      <c r="X16" s="178">
        <f>H16*U16</f>
        <v>0</v>
      </c>
      <c r="Y16" s="28"/>
    </row>
    <row r="17" spans="1:25" s="5" customFormat="1" ht="3" customHeight="1">
      <c r="A17" s="48"/>
      <c r="B17" s="49"/>
      <c r="C17" s="49"/>
      <c r="D17" s="49"/>
      <c r="E17" s="49"/>
      <c r="F17" s="49"/>
      <c r="G17" s="82"/>
      <c r="H17" s="230"/>
      <c r="I17" s="267"/>
      <c r="J17" s="159"/>
      <c r="K17" s="6"/>
      <c r="L17" s="318"/>
      <c r="M17" s="50"/>
      <c r="N17" s="65"/>
      <c r="O17" s="87"/>
      <c r="P17" s="88"/>
      <c r="Q17" s="65"/>
      <c r="R17" s="52"/>
      <c r="S17" s="121"/>
      <c r="T17" s="48"/>
      <c r="U17" s="51"/>
      <c r="V17" s="223"/>
      <c r="W17" s="51"/>
      <c r="X17" s="68"/>
      <c r="Y17" s="59"/>
    </row>
    <row r="18" spans="1:25" s="5" customFormat="1" ht="2.25" customHeight="1">
      <c r="A18" s="32"/>
      <c r="B18" s="33"/>
      <c r="C18" s="33"/>
      <c r="D18" s="33"/>
      <c r="E18" s="33"/>
      <c r="F18" s="33"/>
      <c r="G18" s="90"/>
      <c r="H18" s="72" t="s">
        <v>43</v>
      </c>
      <c r="I18" s="43"/>
      <c r="J18" s="31"/>
      <c r="L18" s="319"/>
      <c r="M18" s="33"/>
      <c r="N18" s="34"/>
      <c r="O18" s="89"/>
      <c r="P18" s="90"/>
      <c r="Q18" s="34"/>
      <c r="R18" s="43"/>
      <c r="S18" s="119"/>
      <c r="T18" s="32"/>
      <c r="U18" s="61"/>
      <c r="V18" s="61"/>
      <c r="W18" s="137"/>
      <c r="X18" s="70"/>
      <c r="Y18" s="62"/>
    </row>
    <row r="19" spans="1:25" s="5" customFormat="1" ht="3" customHeight="1">
      <c r="A19" s="31"/>
      <c r="G19" s="80"/>
      <c r="H19" s="13"/>
      <c r="I19" s="39"/>
      <c r="J19" s="31"/>
      <c r="L19" s="73"/>
      <c r="N19" s="22"/>
      <c r="O19" s="79"/>
      <c r="P19" s="78"/>
      <c r="Q19" s="114"/>
      <c r="R19" s="37"/>
      <c r="S19" s="119"/>
      <c r="T19" s="31"/>
      <c r="U19" s="20"/>
      <c r="V19" s="20"/>
      <c r="W19" s="138"/>
      <c r="X19" s="71"/>
      <c r="Y19" s="28"/>
    </row>
    <row r="20" spans="1:25" s="12" customFormat="1" ht="24" customHeight="1">
      <c r="A20" s="91" t="s">
        <v>8</v>
      </c>
      <c r="B20" s="92"/>
      <c r="C20" s="92"/>
      <c r="D20" s="92"/>
      <c r="E20" s="92"/>
      <c r="F20" s="92"/>
      <c r="G20" s="113"/>
      <c r="H20" s="93" t="s">
        <v>63</v>
      </c>
      <c r="I20" s="94"/>
      <c r="J20" s="160"/>
      <c r="K20" s="163"/>
      <c r="L20" s="95" t="s">
        <v>52</v>
      </c>
      <c r="M20" s="96"/>
      <c r="N20" s="97" t="s">
        <v>44</v>
      </c>
      <c r="O20" s="98"/>
      <c r="P20" s="184"/>
      <c r="Q20" s="185"/>
      <c r="R20" s="38"/>
      <c r="S20" s="120"/>
      <c r="T20" s="91"/>
      <c r="U20" s="305" t="s">
        <v>46</v>
      </c>
      <c r="V20" s="306"/>
      <c r="W20" s="139"/>
      <c r="X20" s="99"/>
      <c r="Y20" s="100"/>
    </row>
    <row r="21" spans="1:25" ht="3" customHeight="1">
      <c r="A21" s="26"/>
      <c r="B21" s="12"/>
      <c r="C21" s="12"/>
      <c r="D21" s="12"/>
      <c r="E21" s="12"/>
      <c r="F21" s="12"/>
      <c r="G21" s="112"/>
      <c r="H21" s="229"/>
      <c r="I21" s="169"/>
      <c r="J21" s="164"/>
      <c r="K21" s="164"/>
      <c r="L21" s="74"/>
      <c r="M21" s="20"/>
      <c r="N21" s="19"/>
      <c r="O21" s="79"/>
      <c r="P21" s="84"/>
      <c r="Q21" s="128"/>
      <c r="R21" s="55"/>
      <c r="S21" s="119"/>
      <c r="T21" s="29"/>
      <c r="U21" s="219"/>
      <c r="V21" s="219"/>
      <c r="W21" s="133"/>
      <c r="X21" s="67"/>
      <c r="Y21" s="28"/>
    </row>
    <row r="22" spans="1:25" ht="12" customHeight="1">
      <c r="A22" s="29" t="s">
        <v>7</v>
      </c>
      <c r="G22" s="112"/>
      <c r="H22" s="182">
        <v>0</v>
      </c>
      <c r="I22" s="40"/>
      <c r="J22" s="21"/>
      <c r="K22" s="21"/>
      <c r="L22" s="75">
        <v>15</v>
      </c>
      <c r="M22" s="7"/>
      <c r="N22" s="179">
        <f>H22/L22</f>
        <v>0</v>
      </c>
      <c r="O22" s="79"/>
      <c r="P22" s="80"/>
      <c r="R22" s="39"/>
      <c r="S22" s="119"/>
      <c r="T22" s="29"/>
      <c r="U22" s="280">
        <v>3</v>
      </c>
      <c r="V22" s="281"/>
      <c r="W22" s="134"/>
      <c r="X22" s="178">
        <f>H22/100*U22</f>
        <v>0</v>
      </c>
      <c r="Y22" s="28"/>
    </row>
    <row r="23" spans="1:25" s="5" customFormat="1" ht="3" customHeight="1">
      <c r="A23" s="31"/>
      <c r="F23" s="81"/>
      <c r="G23" s="82"/>
      <c r="H23" s="230"/>
      <c r="I23" s="231"/>
      <c r="J23" s="21"/>
      <c r="K23" s="21"/>
      <c r="L23" s="76"/>
      <c r="M23" s="7"/>
      <c r="N23" s="64"/>
      <c r="O23" s="79"/>
      <c r="P23" s="80"/>
      <c r="Q23" s="22"/>
      <c r="R23" s="39"/>
      <c r="S23" s="119"/>
      <c r="T23" s="31"/>
      <c r="U23" s="20"/>
      <c r="V23" s="20"/>
      <c r="W23" s="138"/>
      <c r="X23" s="71"/>
      <c r="Y23" s="28"/>
    </row>
    <row r="24" spans="1:25" s="5" customFormat="1" ht="3" customHeight="1">
      <c r="A24" s="53"/>
      <c r="B24" s="54"/>
      <c r="C24" s="54"/>
      <c r="D24" s="54"/>
      <c r="E24" s="54"/>
      <c r="G24" s="80"/>
      <c r="H24" s="226"/>
      <c r="I24" s="232"/>
      <c r="J24" s="21"/>
      <c r="K24" s="21"/>
      <c r="L24" s="106"/>
      <c r="M24" s="107"/>
      <c r="N24" s="108"/>
      <c r="O24" s="83"/>
      <c r="P24" s="80"/>
      <c r="Q24" s="22"/>
      <c r="R24" s="39"/>
      <c r="S24" s="119"/>
      <c r="T24" s="53"/>
      <c r="U24" s="56"/>
      <c r="V24" s="56"/>
      <c r="W24" s="136"/>
      <c r="X24" s="69"/>
      <c r="Y24" s="60"/>
    </row>
    <row r="25" spans="1:25" ht="12" customHeight="1">
      <c r="A25" s="29" t="s">
        <v>0</v>
      </c>
      <c r="G25" s="112"/>
      <c r="H25" s="182">
        <v>0</v>
      </c>
      <c r="I25" s="40"/>
      <c r="J25" s="21"/>
      <c r="K25" s="21"/>
      <c r="L25" s="75">
        <v>20</v>
      </c>
      <c r="M25" s="7"/>
      <c r="N25" s="179">
        <f>H25/L25</f>
        <v>0</v>
      </c>
      <c r="O25" s="79"/>
      <c r="P25" s="80"/>
      <c r="R25" s="39"/>
      <c r="S25" s="119"/>
      <c r="T25" s="29"/>
      <c r="U25" s="280">
        <v>3</v>
      </c>
      <c r="V25" s="281"/>
      <c r="W25" s="134"/>
      <c r="X25" s="178">
        <f>H25/100*U25</f>
        <v>0</v>
      </c>
      <c r="Y25" s="28"/>
    </row>
    <row r="26" spans="1:25" s="5" customFormat="1" ht="3" customHeight="1">
      <c r="A26" s="48"/>
      <c r="B26" s="49"/>
      <c r="C26" s="49"/>
      <c r="D26" s="49"/>
      <c r="E26" s="49"/>
      <c r="F26" s="81"/>
      <c r="G26" s="82"/>
      <c r="H26" s="230"/>
      <c r="I26" s="231"/>
      <c r="J26" s="21"/>
      <c r="K26" s="21"/>
      <c r="L26" s="109"/>
      <c r="M26" s="110"/>
      <c r="N26" s="111"/>
      <c r="O26" s="81"/>
      <c r="P26" s="80"/>
      <c r="Q26" s="22"/>
      <c r="R26" s="39"/>
      <c r="S26" s="119"/>
      <c r="T26" s="48"/>
      <c r="U26" s="51"/>
      <c r="V26" s="51"/>
      <c r="W26" s="135"/>
      <c r="X26" s="68"/>
      <c r="Y26" s="59"/>
    </row>
    <row r="27" spans="1:25" s="5" customFormat="1" ht="3" customHeight="1">
      <c r="A27" s="31"/>
      <c r="G27" s="80"/>
      <c r="H27" s="226"/>
      <c r="I27" s="232"/>
      <c r="J27" s="21"/>
      <c r="K27" s="21"/>
      <c r="L27" s="76"/>
      <c r="M27" s="7"/>
      <c r="N27" s="64"/>
      <c r="O27" s="79"/>
      <c r="P27" s="80"/>
      <c r="Q27" s="22"/>
      <c r="R27" s="39"/>
      <c r="S27" s="119"/>
      <c r="T27" s="31"/>
      <c r="U27" s="20"/>
      <c r="V27" s="20"/>
      <c r="W27" s="138"/>
      <c r="X27" s="71"/>
      <c r="Y27" s="28"/>
    </row>
    <row r="28" spans="1:25" ht="12" customHeight="1">
      <c r="A28" s="29" t="s">
        <v>4</v>
      </c>
      <c r="G28" s="112"/>
      <c r="H28" s="182">
        <v>0</v>
      </c>
      <c r="I28" s="40"/>
      <c r="J28" s="21"/>
      <c r="K28" s="21"/>
      <c r="L28" s="75">
        <v>30</v>
      </c>
      <c r="M28" s="7"/>
      <c r="N28" s="179">
        <f>H28/L28</f>
        <v>0</v>
      </c>
      <c r="O28" s="79"/>
      <c r="P28" s="80"/>
      <c r="R28" s="39"/>
      <c r="S28" s="119"/>
      <c r="T28" s="29"/>
      <c r="U28" s="280">
        <v>2</v>
      </c>
      <c r="V28" s="281"/>
      <c r="W28" s="134"/>
      <c r="X28" s="178">
        <f>H28/100*U28</f>
        <v>0</v>
      </c>
      <c r="Y28" s="28"/>
    </row>
    <row r="29" spans="1:25" s="5" customFormat="1" ht="3" customHeight="1">
      <c r="A29" s="31"/>
      <c r="F29" s="81"/>
      <c r="G29" s="82"/>
      <c r="H29" s="230"/>
      <c r="I29" s="231"/>
      <c r="J29" s="21"/>
      <c r="K29" s="21"/>
      <c r="L29" s="76"/>
      <c r="M29" s="7"/>
      <c r="N29" s="64"/>
      <c r="O29" s="79"/>
      <c r="P29" s="80"/>
      <c r="Q29" s="22"/>
      <c r="R29" s="39"/>
      <c r="S29" s="119"/>
      <c r="T29" s="31"/>
      <c r="U29" s="20"/>
      <c r="V29" s="20"/>
      <c r="W29" s="138"/>
      <c r="X29" s="71"/>
      <c r="Y29" s="28"/>
    </row>
    <row r="30" spans="1:25" s="5" customFormat="1" ht="3" customHeight="1">
      <c r="A30" s="53"/>
      <c r="B30" s="54"/>
      <c r="C30" s="54"/>
      <c r="D30" s="54"/>
      <c r="E30" s="54"/>
      <c r="G30" s="80"/>
      <c r="H30" s="226"/>
      <c r="I30" s="232"/>
      <c r="J30" s="21"/>
      <c r="K30" s="21"/>
      <c r="L30" s="106"/>
      <c r="M30" s="107"/>
      <c r="N30" s="108"/>
      <c r="O30" s="83"/>
      <c r="P30" s="80"/>
      <c r="Q30" s="22"/>
      <c r="R30" s="39"/>
      <c r="S30" s="119"/>
      <c r="T30" s="53"/>
      <c r="U30" s="56"/>
      <c r="V30" s="56"/>
      <c r="W30" s="136"/>
      <c r="X30" s="69"/>
      <c r="Y30" s="60"/>
    </row>
    <row r="31" spans="1:25" ht="12" customHeight="1">
      <c r="A31" s="29" t="s">
        <v>1</v>
      </c>
      <c r="G31" s="112"/>
      <c r="H31" s="182"/>
      <c r="I31" s="40"/>
      <c r="J31" s="21"/>
      <c r="K31" s="21"/>
      <c r="L31" s="75">
        <v>50</v>
      </c>
      <c r="M31" s="7"/>
      <c r="N31" s="179">
        <f>H31/L31</f>
        <v>0</v>
      </c>
      <c r="O31" s="79"/>
      <c r="P31" s="80"/>
      <c r="R31" s="39"/>
      <c r="S31" s="119"/>
      <c r="T31" s="29"/>
      <c r="U31" s="280">
        <v>2</v>
      </c>
      <c r="V31" s="281"/>
      <c r="W31" s="134"/>
      <c r="X31" s="178">
        <f>H31/100*U31</f>
        <v>0</v>
      </c>
      <c r="Y31" s="28"/>
    </row>
    <row r="32" spans="1:25" s="5" customFormat="1" ht="3" customHeight="1">
      <c r="A32" s="48"/>
      <c r="B32" s="49"/>
      <c r="C32" s="49"/>
      <c r="D32" s="49"/>
      <c r="E32" s="49"/>
      <c r="F32" s="81"/>
      <c r="G32" s="82"/>
      <c r="H32" s="230"/>
      <c r="I32" s="231"/>
      <c r="J32" s="21"/>
      <c r="K32" s="21"/>
      <c r="L32" s="109"/>
      <c r="M32" s="110"/>
      <c r="N32" s="111"/>
      <c r="O32" s="81"/>
      <c r="P32" s="80"/>
      <c r="Q32" s="22"/>
      <c r="R32" s="39"/>
      <c r="S32" s="119"/>
      <c r="T32" s="48"/>
      <c r="U32" s="51"/>
      <c r="V32" s="51"/>
      <c r="W32" s="135"/>
      <c r="X32" s="68"/>
      <c r="Y32" s="59"/>
    </row>
    <row r="33" spans="1:25" s="5" customFormat="1" ht="3" customHeight="1">
      <c r="A33" s="31"/>
      <c r="G33" s="80"/>
      <c r="H33" s="226"/>
      <c r="I33" s="232"/>
      <c r="J33" s="21"/>
      <c r="K33" s="21"/>
      <c r="L33" s="76"/>
      <c r="M33" s="7"/>
      <c r="N33" s="64"/>
      <c r="O33" s="79"/>
      <c r="P33" s="80"/>
      <c r="Q33" s="22"/>
      <c r="R33" s="39"/>
      <c r="S33" s="119"/>
      <c r="T33" s="31"/>
      <c r="U33" s="20"/>
      <c r="V33" s="20"/>
      <c r="W33" s="138"/>
      <c r="X33" s="71"/>
      <c r="Y33" s="28"/>
    </row>
    <row r="34" spans="1:25" ht="12" customHeight="1">
      <c r="A34" s="29" t="s">
        <v>2</v>
      </c>
      <c r="G34" s="112"/>
      <c r="H34" s="182"/>
      <c r="I34" s="40"/>
      <c r="J34" s="21"/>
      <c r="K34" s="21"/>
      <c r="L34" s="75">
        <v>100</v>
      </c>
      <c r="M34" s="7"/>
      <c r="N34" s="179">
        <f>H34/L34</f>
        <v>0</v>
      </c>
      <c r="O34" s="79"/>
      <c r="P34" s="80"/>
      <c r="R34" s="39"/>
      <c r="S34" s="119"/>
      <c r="T34" s="29"/>
      <c r="U34" s="280">
        <v>1</v>
      </c>
      <c r="V34" s="281"/>
      <c r="W34" s="134"/>
      <c r="X34" s="178">
        <f>H34/100*U34</f>
        <v>0</v>
      </c>
      <c r="Y34" s="28"/>
    </row>
    <row r="35" spans="1:25" s="5" customFormat="1" ht="3" customHeight="1">
      <c r="A35" s="31"/>
      <c r="F35" s="81"/>
      <c r="G35" s="82"/>
      <c r="H35" s="230"/>
      <c r="I35" s="231"/>
      <c r="J35" s="21"/>
      <c r="K35" s="21"/>
      <c r="L35" s="76"/>
      <c r="M35" s="7"/>
      <c r="N35" s="64"/>
      <c r="O35" s="79"/>
      <c r="P35" s="80"/>
      <c r="Q35" s="22"/>
      <c r="R35" s="39"/>
      <c r="S35" s="119"/>
      <c r="T35" s="31"/>
      <c r="U35" s="20"/>
      <c r="V35" s="20"/>
      <c r="W35" s="138"/>
      <c r="X35" s="71"/>
      <c r="Y35" s="28"/>
    </row>
    <row r="36" spans="1:25" s="5" customFormat="1" ht="3" customHeight="1">
      <c r="A36" s="53"/>
      <c r="B36" s="54"/>
      <c r="C36" s="54"/>
      <c r="D36" s="54"/>
      <c r="E36" s="54"/>
      <c r="G36" s="80"/>
      <c r="H36" s="226"/>
      <c r="I36" s="232"/>
      <c r="J36" s="21"/>
      <c r="K36" s="21"/>
      <c r="L36" s="106"/>
      <c r="M36" s="107"/>
      <c r="N36" s="108"/>
      <c r="O36" s="83"/>
      <c r="P36" s="80"/>
      <c r="Q36" s="22"/>
      <c r="R36" s="39"/>
      <c r="S36" s="119"/>
      <c r="T36" s="53"/>
      <c r="U36" s="56"/>
      <c r="V36" s="56"/>
      <c r="W36" s="136"/>
      <c r="X36" s="69"/>
      <c r="Y36" s="60"/>
    </row>
    <row r="37" spans="1:25" ht="12" customHeight="1">
      <c r="A37" s="29" t="s">
        <v>3</v>
      </c>
      <c r="G37" s="112"/>
      <c r="H37" s="182">
        <v>0</v>
      </c>
      <c r="I37" s="40"/>
      <c r="J37" s="21"/>
      <c r="K37" s="21"/>
      <c r="L37" s="75">
        <v>120</v>
      </c>
      <c r="M37" s="7"/>
      <c r="N37" s="179">
        <f>H37/L37</f>
        <v>0</v>
      </c>
      <c r="O37" s="79"/>
      <c r="P37" s="80"/>
      <c r="R37" s="39"/>
      <c r="S37" s="119"/>
      <c r="T37" s="29"/>
      <c r="U37" s="280">
        <v>10</v>
      </c>
      <c r="V37" s="281"/>
      <c r="W37" s="134"/>
      <c r="X37" s="178">
        <f>H37/100*U37</f>
        <v>0</v>
      </c>
      <c r="Y37" s="28"/>
    </row>
    <row r="38" spans="1:25" s="5" customFormat="1" ht="3" customHeight="1">
      <c r="A38" s="31"/>
      <c r="F38" s="89"/>
      <c r="G38" s="90"/>
      <c r="H38" s="170"/>
      <c r="I38" s="171"/>
      <c r="J38" s="21"/>
      <c r="K38" s="21"/>
      <c r="L38" s="273"/>
      <c r="M38" s="269"/>
      <c r="N38" s="274"/>
      <c r="O38" s="89"/>
      <c r="P38" s="80"/>
      <c r="Q38" s="22"/>
      <c r="R38" s="39"/>
      <c r="S38" s="119"/>
      <c r="T38" s="48"/>
      <c r="U38" s="51"/>
      <c r="V38" s="51"/>
      <c r="W38" s="135"/>
      <c r="X38" s="58"/>
      <c r="Y38" s="59"/>
    </row>
    <row r="39" spans="1:25" s="5" customFormat="1" ht="3" customHeight="1">
      <c r="A39" s="24"/>
      <c r="B39" s="24"/>
      <c r="C39" s="24"/>
      <c r="D39" s="24"/>
      <c r="E39" s="24"/>
      <c r="H39" s="21"/>
      <c r="I39" s="21"/>
      <c r="J39" s="21"/>
      <c r="K39" s="21"/>
      <c r="L39" s="153"/>
      <c r="M39" s="272"/>
      <c r="N39" s="64"/>
      <c r="O39" s="79"/>
      <c r="P39" s="80"/>
      <c r="Q39" s="22"/>
      <c r="R39" s="39"/>
      <c r="S39" s="119"/>
      <c r="T39" s="31"/>
      <c r="U39" s="56"/>
      <c r="V39" s="56"/>
      <c r="W39" s="56"/>
      <c r="X39" s="152"/>
      <c r="Y39" s="28"/>
    </row>
    <row r="40" spans="1:25" ht="12" customHeight="1">
      <c r="G40" s="5"/>
      <c r="I40" s="6"/>
      <c r="J40" s="6"/>
      <c r="K40" s="6"/>
      <c r="L40" s="278" t="s">
        <v>54</v>
      </c>
      <c r="M40" s="80"/>
      <c r="N40" s="179">
        <f>SUM(N22:N37)</f>
        <v>0</v>
      </c>
      <c r="O40" s="79"/>
      <c r="P40" s="80"/>
      <c r="R40" s="39"/>
      <c r="S40" s="119"/>
      <c r="T40" s="29"/>
      <c r="U40" s="20"/>
      <c r="V40" s="20"/>
      <c r="W40" s="19"/>
      <c r="X40" s="16"/>
      <c r="Y40" s="28"/>
    </row>
    <row r="41" spans="1:25" s="5" customFormat="1" ht="3" customHeight="1">
      <c r="H41" s="6"/>
      <c r="I41" s="6"/>
      <c r="J41" s="6"/>
      <c r="K41" s="27"/>
      <c r="L41" s="48"/>
      <c r="M41" s="272"/>
      <c r="N41" s="22"/>
      <c r="O41" s="79"/>
      <c r="Q41" s="22"/>
      <c r="R41" s="39"/>
      <c r="S41" s="39"/>
      <c r="T41" s="31"/>
      <c r="U41" s="20"/>
      <c r="V41" s="20"/>
      <c r="W41" s="20"/>
      <c r="X41" s="17"/>
      <c r="Y41" s="28"/>
    </row>
    <row r="42" spans="1:25" s="5" customFormat="1" ht="3" customHeight="1">
      <c r="H42" s="6"/>
      <c r="I42" s="6"/>
      <c r="J42" s="6"/>
      <c r="K42" s="27"/>
      <c r="L42" s="248"/>
      <c r="M42" s="275"/>
      <c r="N42" s="276"/>
      <c r="O42" s="277"/>
      <c r="Q42" s="22"/>
      <c r="R42" s="39"/>
      <c r="S42" s="119"/>
      <c r="T42" s="31"/>
      <c r="U42" s="20"/>
      <c r="V42" s="20"/>
      <c r="W42" s="20"/>
      <c r="X42" s="17"/>
      <c r="Y42" s="28"/>
    </row>
    <row r="43" spans="1:25" s="5" customFormat="1" ht="3" customHeight="1">
      <c r="H43" s="6"/>
      <c r="I43" s="6"/>
      <c r="J43" s="6"/>
      <c r="K43" s="6"/>
      <c r="M43" s="147"/>
      <c r="N43" s="22"/>
      <c r="P43" s="24"/>
      <c r="Q43" s="114"/>
      <c r="R43" s="37"/>
      <c r="S43" s="119"/>
      <c r="T43" s="31"/>
      <c r="U43" s="20"/>
      <c r="V43" s="20"/>
      <c r="W43" s="20"/>
      <c r="X43" s="17"/>
      <c r="Y43" s="28"/>
    </row>
    <row r="44" spans="1:25" ht="12" customHeight="1">
      <c r="A44" s="261" t="s">
        <v>64</v>
      </c>
      <c r="B44" s="63"/>
      <c r="C44" s="63"/>
      <c r="D44" s="63"/>
      <c r="E44" s="63"/>
      <c r="F44" s="63"/>
      <c r="M44" s="115"/>
      <c r="N44" s="180">
        <f>IF(N40&lt;=200.0001,Steuerelemente!C9,IF(N40&lt;=300,Steuerelemente!C17,Steuerelemente!C20))</f>
        <v>0</v>
      </c>
      <c r="O44" s="286" t="s">
        <v>23</v>
      </c>
      <c r="P44" s="287"/>
      <c r="Q44" s="180">
        <f>IF(N40&lt;=200.0001,Steuerelemente!C13,Steuerelemente!C20)</f>
        <v>0</v>
      </c>
      <c r="R44" s="116"/>
      <c r="S44" s="122"/>
      <c r="T44" s="29"/>
      <c r="U44" s="19"/>
      <c r="V44" s="19"/>
      <c r="W44" s="19"/>
      <c r="X44" s="16"/>
      <c r="Y44" s="28"/>
    </row>
    <row r="45" spans="1:25" s="5" customFormat="1" ht="3" customHeight="1">
      <c r="A45" s="14"/>
      <c r="B45" s="14"/>
      <c r="C45" s="14"/>
      <c r="D45" s="14"/>
      <c r="E45" s="14"/>
      <c r="F45" s="14"/>
      <c r="M45" s="115"/>
      <c r="N45" s="7"/>
      <c r="O45" s="7"/>
      <c r="P45" s="7"/>
      <c r="Q45" s="7"/>
      <c r="R45" s="224"/>
      <c r="S45" s="122"/>
      <c r="T45" s="31"/>
      <c r="U45" s="20"/>
      <c r="V45" s="20"/>
      <c r="W45" s="20"/>
      <c r="X45" s="17"/>
      <c r="Y45" s="28"/>
    </row>
    <row r="46" spans="1:25" s="5" customFormat="1" ht="3" customHeight="1">
      <c r="M46" s="189"/>
      <c r="N46" s="114"/>
      <c r="O46" s="114"/>
      <c r="P46" s="114"/>
      <c r="Q46" s="114"/>
      <c r="R46" s="118"/>
      <c r="S46" s="123"/>
      <c r="T46" s="41"/>
      <c r="U46" s="24"/>
      <c r="V46" s="77"/>
      <c r="W46" s="78"/>
      <c r="X46" s="187"/>
      <c r="Y46" s="188"/>
    </row>
    <row r="47" spans="1:25" ht="12" customHeight="1">
      <c r="A47" s="257" t="s">
        <v>51</v>
      </c>
      <c r="B47" s="5"/>
      <c r="M47" s="29"/>
      <c r="N47" s="241">
        <f>N44+N16</f>
        <v>0</v>
      </c>
      <c r="O47" s="286" t="s">
        <v>23</v>
      </c>
      <c r="P47" s="286"/>
      <c r="Q47" s="241">
        <f>Q44+Q16</f>
        <v>0</v>
      </c>
      <c r="R47" s="28"/>
      <c r="S47" s="246"/>
      <c r="T47" s="29"/>
      <c r="V47" s="146"/>
      <c r="X47" s="242">
        <f>SUM(X15:X37)</f>
        <v>0</v>
      </c>
      <c r="Y47" s="27"/>
    </row>
    <row r="48" spans="1:25" s="5" customFormat="1" ht="3" customHeight="1" thickBot="1">
      <c r="L48" s="39"/>
      <c r="M48" s="244"/>
      <c r="N48" s="190"/>
      <c r="O48" s="140"/>
      <c r="P48" s="140"/>
      <c r="Q48" s="190"/>
      <c r="R48" s="191"/>
      <c r="S48" s="245"/>
      <c r="T48" s="247"/>
      <c r="U48" s="243"/>
      <c r="V48" s="149"/>
      <c r="W48" s="243"/>
      <c r="X48" s="192"/>
      <c r="Y48" s="141"/>
    </row>
    <row r="49" spans="1:27" s="5" customFormat="1" ht="3" customHeight="1" thickTop="1">
      <c r="M49" s="249"/>
      <c r="N49" s="250"/>
      <c r="O49" s="251"/>
      <c r="P49" s="251"/>
      <c r="Q49" s="250"/>
      <c r="R49" s="251"/>
      <c r="S49" s="226"/>
      <c r="W49" s="252"/>
      <c r="X49" s="253"/>
      <c r="Y49" s="253"/>
    </row>
    <row r="50" spans="1:27" s="5" customFormat="1" ht="6" customHeight="1">
      <c r="M50" s="14"/>
      <c r="N50" s="225"/>
      <c r="O50" s="226"/>
      <c r="P50" s="226"/>
      <c r="Q50" s="225"/>
      <c r="R50" s="226"/>
      <c r="S50" s="226"/>
      <c r="X50" s="6"/>
      <c r="Y50" s="6"/>
    </row>
    <row r="51" spans="1:27" ht="12" customHeight="1">
      <c r="A51" s="8" t="s">
        <v>53</v>
      </c>
    </row>
    <row r="52" spans="1:27" ht="3" customHeight="1">
      <c r="G52" s="44"/>
      <c r="P52" s="33"/>
    </row>
    <row r="53" spans="1:27" ht="3" customHeight="1">
      <c r="A53" s="35"/>
      <c r="B53" s="23"/>
      <c r="C53" s="23"/>
      <c r="D53" s="23"/>
      <c r="E53" s="23"/>
      <c r="F53" s="23"/>
      <c r="G53" s="112"/>
      <c r="H53" s="23"/>
      <c r="I53" s="37"/>
      <c r="J53" s="155"/>
      <c r="K53" s="155"/>
      <c r="L53" s="23"/>
      <c r="M53" s="24"/>
      <c r="N53" s="25"/>
      <c r="O53" s="24"/>
      <c r="P53" s="112"/>
      <c r="Q53" s="23"/>
      <c r="R53" s="37"/>
      <c r="S53" s="31"/>
    </row>
    <row r="54" spans="1:27" s="5" customFormat="1">
      <c r="A54" s="26" t="s">
        <v>27</v>
      </c>
      <c r="B54" s="4"/>
      <c r="C54" s="4"/>
      <c r="D54" s="4"/>
      <c r="E54" s="4"/>
      <c r="F54" s="10" t="s">
        <v>28</v>
      </c>
      <c r="G54" s="112"/>
      <c r="H54" s="182"/>
      <c r="I54" s="39"/>
      <c r="J54" s="13" t="s">
        <v>30</v>
      </c>
      <c r="K54" s="13"/>
      <c r="L54" s="4"/>
      <c r="N54" s="9"/>
      <c r="O54" s="10" t="s">
        <v>28</v>
      </c>
      <c r="P54" s="112"/>
      <c r="Q54" s="182"/>
      <c r="R54" s="39"/>
      <c r="T54" s="4"/>
      <c r="U54" s="282"/>
      <c r="V54" s="282"/>
      <c r="W54" s="4"/>
      <c r="X54" s="10"/>
      <c r="Y54" s="6"/>
      <c r="Z54" s="4"/>
      <c r="AA54" s="4"/>
    </row>
    <row r="55" spans="1:27" ht="3" customHeight="1">
      <c r="A55" s="130"/>
      <c r="B55" s="129"/>
      <c r="C55" s="129"/>
      <c r="D55" s="129"/>
      <c r="E55" s="129"/>
      <c r="F55" s="143"/>
      <c r="G55" s="239"/>
      <c r="H55" s="129"/>
      <c r="I55" s="240"/>
      <c r="J55" s="49"/>
      <c r="K55" s="49"/>
      <c r="L55" s="129"/>
      <c r="M55" s="49"/>
      <c r="N55" s="131"/>
      <c r="O55" s="143"/>
      <c r="P55" s="239"/>
      <c r="Q55" s="129"/>
      <c r="R55" s="240"/>
      <c r="U55" s="282"/>
      <c r="V55" s="282"/>
    </row>
    <row r="56" spans="1:27" ht="3" customHeight="1">
      <c r="A56" s="126"/>
      <c r="B56" s="127"/>
      <c r="C56" s="127"/>
      <c r="D56" s="127"/>
      <c r="E56" s="127"/>
      <c r="F56" s="144"/>
      <c r="G56" s="112"/>
      <c r="I56" s="39"/>
      <c r="J56" s="54"/>
      <c r="K56" s="54"/>
      <c r="L56" s="127"/>
      <c r="M56" s="54"/>
      <c r="N56" s="128"/>
      <c r="O56" s="144"/>
      <c r="P56" s="112"/>
      <c r="Q56" s="4"/>
      <c r="R56" s="39"/>
    </row>
    <row r="57" spans="1:27" ht="12" customHeight="1">
      <c r="A57" s="29"/>
      <c r="F57" s="10" t="s">
        <v>62</v>
      </c>
      <c r="G57" s="112"/>
      <c r="H57" s="182"/>
      <c r="I57" s="39"/>
      <c r="O57" s="10" t="s">
        <v>55</v>
      </c>
      <c r="P57" s="112"/>
      <c r="Q57" s="182">
        <v>0</v>
      </c>
      <c r="R57" s="39"/>
      <c r="U57" s="341"/>
      <c r="V57" s="341"/>
      <c r="W57" s="341"/>
      <c r="X57" s="341"/>
    </row>
    <row r="58" spans="1:27" ht="3" customHeight="1">
      <c r="A58" s="130"/>
      <c r="B58" s="129"/>
      <c r="C58" s="129"/>
      <c r="D58" s="129"/>
      <c r="E58" s="129"/>
      <c r="F58" s="143"/>
      <c r="G58" s="239"/>
      <c r="I58" s="39"/>
      <c r="J58" s="49"/>
      <c r="K58" s="49"/>
      <c r="L58" s="129"/>
      <c r="M58" s="49"/>
      <c r="N58" s="131"/>
      <c r="O58" s="143"/>
      <c r="P58" s="239"/>
      <c r="Q58" s="129"/>
      <c r="R58" s="240"/>
    </row>
    <row r="59" spans="1:27" ht="3" customHeight="1">
      <c r="A59" s="126"/>
      <c r="B59" s="127"/>
      <c r="C59" s="127"/>
      <c r="D59" s="127"/>
      <c r="E59" s="127"/>
      <c r="F59" s="144"/>
      <c r="G59" s="112"/>
      <c r="H59" s="127"/>
      <c r="I59" s="55"/>
      <c r="J59" s="54"/>
      <c r="K59" s="54"/>
      <c r="L59" s="127"/>
      <c r="M59" s="54"/>
      <c r="N59" s="128"/>
      <c r="O59" s="144"/>
      <c r="P59" s="112"/>
      <c r="Q59" s="4"/>
      <c r="R59" s="39"/>
    </row>
    <row r="60" spans="1:27" ht="12" customHeight="1">
      <c r="A60" s="29"/>
      <c r="F60" s="10" t="s">
        <v>50</v>
      </c>
      <c r="G60" s="112"/>
      <c r="H60" s="241">
        <f>SUM(H54:H57)</f>
        <v>0</v>
      </c>
      <c r="I60" s="39"/>
      <c r="O60" s="10" t="s">
        <v>50</v>
      </c>
      <c r="P60" s="112"/>
      <c r="Q60" s="260">
        <f>SUM(Q54:Q57)</f>
        <v>0</v>
      </c>
      <c r="R60" s="39"/>
      <c r="U60" s="228"/>
      <c r="V60" s="228"/>
    </row>
    <row r="61" spans="1:27" ht="3" customHeight="1">
      <c r="A61" s="46"/>
      <c r="B61" s="44"/>
      <c r="C61" s="44"/>
      <c r="D61" s="44"/>
      <c r="E61" s="44"/>
      <c r="F61" s="44"/>
      <c r="G61" s="193"/>
      <c r="H61" s="44"/>
      <c r="I61" s="43"/>
      <c r="J61" s="33"/>
      <c r="K61" s="33"/>
      <c r="L61" s="44"/>
      <c r="M61" s="33"/>
      <c r="N61" s="45"/>
      <c r="O61" s="33"/>
      <c r="P61" s="193"/>
      <c r="Q61" s="44"/>
      <c r="R61" s="43"/>
      <c r="S61" s="31"/>
      <c r="U61" s="228"/>
      <c r="V61" s="262"/>
    </row>
    <row r="62" spans="1:27" ht="9.9499999999999993" customHeight="1">
      <c r="A62" s="263"/>
      <c r="B62" s="263"/>
      <c r="C62" s="263"/>
      <c r="D62" s="263"/>
      <c r="E62" s="263"/>
      <c r="F62" s="263"/>
      <c r="G62" s="263"/>
      <c r="H62" s="263"/>
      <c r="I62" s="264"/>
      <c r="J62" s="264"/>
      <c r="K62" s="264"/>
      <c r="L62" s="263"/>
      <c r="M62" s="264"/>
      <c r="N62" s="265"/>
      <c r="O62" s="264"/>
      <c r="P62" s="263"/>
      <c r="Q62" s="263"/>
      <c r="R62" s="264"/>
      <c r="S62" s="33"/>
      <c r="T62" s="33"/>
      <c r="U62" s="33"/>
      <c r="V62" s="33"/>
      <c r="W62" s="33"/>
      <c r="X62" s="33"/>
      <c r="Y62" s="33"/>
    </row>
    <row r="63" spans="1:27" ht="9.9499999999999993" customHeight="1">
      <c r="U63" s="228"/>
      <c r="V63" s="228"/>
    </row>
    <row r="64" spans="1:27" ht="18.75" customHeight="1">
      <c r="A64" s="323" t="s">
        <v>57</v>
      </c>
      <c r="B64" s="323"/>
      <c r="C64" s="323"/>
      <c r="D64" s="323"/>
      <c r="E64" s="323"/>
      <c r="F64" s="323"/>
      <c r="G64" s="11" t="s">
        <v>58</v>
      </c>
    </row>
    <row r="65" spans="1:25" ht="3" customHeight="1">
      <c r="A65" s="11"/>
      <c r="B65" s="11"/>
      <c r="C65" s="11"/>
      <c r="D65" s="11"/>
      <c r="E65" s="11"/>
      <c r="F65" s="11"/>
    </row>
    <row r="66" spans="1:25" ht="3" customHeight="1">
      <c r="A66" s="324" t="s">
        <v>19</v>
      </c>
      <c r="B66" s="325"/>
      <c r="C66" s="325"/>
      <c r="D66" s="325"/>
      <c r="E66" s="325"/>
      <c r="F66" s="325"/>
      <c r="G66" s="23"/>
      <c r="H66" s="23"/>
      <c r="I66" s="37"/>
      <c r="J66" s="31"/>
      <c r="K66" s="39"/>
      <c r="L66" s="320" t="s">
        <v>20</v>
      </c>
      <c r="M66" s="333" t="s">
        <v>22</v>
      </c>
      <c r="N66" s="334"/>
      <c r="O66" s="334"/>
      <c r="P66" s="334"/>
      <c r="Q66" s="334"/>
      <c r="R66" s="335"/>
      <c r="S66" s="119"/>
      <c r="T66" s="296" t="s">
        <v>20</v>
      </c>
      <c r="U66" s="297"/>
      <c r="V66" s="298"/>
      <c r="W66" s="307" t="s">
        <v>21</v>
      </c>
      <c r="X66" s="308"/>
      <c r="Y66" s="309"/>
    </row>
    <row r="67" spans="1:25" s="12" customFormat="1" ht="12.75" customHeight="1">
      <c r="A67" s="326"/>
      <c r="B67" s="327"/>
      <c r="C67" s="327"/>
      <c r="D67" s="327"/>
      <c r="E67" s="327"/>
      <c r="F67" s="327"/>
      <c r="I67" s="38"/>
      <c r="J67" s="42"/>
      <c r="K67" s="13"/>
      <c r="L67" s="321"/>
      <c r="M67" s="336"/>
      <c r="N67" s="337"/>
      <c r="O67" s="337"/>
      <c r="P67" s="337"/>
      <c r="Q67" s="337"/>
      <c r="R67" s="332"/>
      <c r="S67" s="120"/>
      <c r="T67" s="299"/>
      <c r="U67" s="300"/>
      <c r="V67" s="301"/>
      <c r="W67" s="310"/>
      <c r="X67" s="311"/>
      <c r="Y67" s="312"/>
    </row>
    <row r="68" spans="1:25" ht="3" customHeight="1">
      <c r="A68" s="328"/>
      <c r="B68" s="329"/>
      <c r="C68" s="329"/>
      <c r="D68" s="329"/>
      <c r="E68" s="329"/>
      <c r="F68" s="329"/>
      <c r="I68" s="39"/>
      <c r="J68" s="31"/>
      <c r="L68" s="322"/>
      <c r="M68" s="338"/>
      <c r="N68" s="339"/>
      <c r="O68" s="339"/>
      <c r="P68" s="339"/>
      <c r="Q68" s="339"/>
      <c r="R68" s="340"/>
      <c r="S68" s="119"/>
      <c r="T68" s="302"/>
      <c r="U68" s="303"/>
      <c r="V68" s="304"/>
      <c r="W68" s="313"/>
      <c r="X68" s="314"/>
      <c r="Y68" s="315"/>
    </row>
    <row r="69" spans="1:25" ht="18" customHeight="1">
      <c r="A69" s="101" t="s">
        <v>9</v>
      </c>
      <c r="B69" s="102"/>
      <c r="C69" s="102"/>
      <c r="D69" s="102"/>
      <c r="E69" s="102"/>
      <c r="F69" s="236"/>
      <c r="G69" s="233"/>
      <c r="H69" s="227" t="s">
        <v>39</v>
      </c>
      <c r="I69" s="234"/>
      <c r="L69" s="317" t="s">
        <v>48</v>
      </c>
      <c r="M69" s="78"/>
      <c r="N69" s="288" t="s">
        <v>5</v>
      </c>
      <c r="O69" s="289"/>
      <c r="P69" s="132"/>
      <c r="Q69" s="288" t="s">
        <v>6</v>
      </c>
      <c r="R69" s="289"/>
      <c r="S69" s="119"/>
      <c r="T69" s="103"/>
      <c r="U69" s="288" t="s">
        <v>31</v>
      </c>
      <c r="V69" s="289"/>
      <c r="W69" s="132"/>
      <c r="X69" s="104"/>
      <c r="Y69" s="105"/>
    </row>
    <row r="70" spans="1:25" ht="3" customHeight="1">
      <c r="A70" s="26"/>
      <c r="B70" s="12"/>
      <c r="C70" s="12"/>
      <c r="D70" s="12"/>
      <c r="E70" s="12"/>
      <c r="F70" s="237"/>
      <c r="I70" s="39"/>
      <c r="J70" s="31"/>
      <c r="L70" s="318"/>
      <c r="M70" s="222"/>
      <c r="N70" s="221"/>
      <c r="O70" s="83"/>
      <c r="Q70" s="221"/>
      <c r="R70" s="39"/>
      <c r="S70" s="119"/>
      <c r="T70" s="29"/>
      <c r="U70" s="15"/>
      <c r="V70" s="15"/>
      <c r="W70" s="133"/>
      <c r="X70" s="16"/>
      <c r="Y70" s="28"/>
    </row>
    <row r="71" spans="1:25" ht="12" customHeight="1">
      <c r="A71" s="29" t="s">
        <v>47</v>
      </c>
      <c r="F71" s="146"/>
      <c r="H71" s="182">
        <v>0</v>
      </c>
      <c r="I71" s="27"/>
      <c r="J71" s="159"/>
      <c r="K71" s="6"/>
      <c r="L71" s="318"/>
      <c r="M71" s="18"/>
      <c r="N71" s="177">
        <f>IF(H71=0,0,IF(H71&lt;3,1,IF(H71=3,2,H71*0.5)))</f>
        <v>0</v>
      </c>
      <c r="O71" s="85"/>
      <c r="P71" s="86"/>
      <c r="Q71" s="177">
        <f>IF(H71=0,0,IF(H71=1,4,IF(H71=2,5,IF(H71=3,7,H71*2))))</f>
        <v>0</v>
      </c>
      <c r="R71" s="30"/>
      <c r="S71" s="121"/>
      <c r="T71" s="29"/>
      <c r="U71" s="280">
        <v>2</v>
      </c>
      <c r="V71" s="281"/>
      <c r="W71" s="19"/>
      <c r="X71" s="178">
        <f>H71*U71</f>
        <v>0</v>
      </c>
      <c r="Y71" s="28"/>
    </row>
    <row r="72" spans="1:25" s="5" customFormat="1" ht="3" customHeight="1">
      <c r="A72" s="48"/>
      <c r="B72" s="49"/>
      <c r="C72" s="49"/>
      <c r="D72" s="49"/>
      <c r="E72" s="49"/>
      <c r="F72" s="81"/>
      <c r="G72" s="82"/>
      <c r="H72" s="230"/>
      <c r="I72" s="267"/>
      <c r="J72" s="159"/>
      <c r="K72" s="6"/>
      <c r="L72" s="318"/>
      <c r="M72" s="50"/>
      <c r="N72" s="65"/>
      <c r="O72" s="87"/>
      <c r="P72" s="88"/>
      <c r="Q72" s="65"/>
      <c r="R72" s="52"/>
      <c r="S72" s="121"/>
      <c r="T72" s="48"/>
      <c r="U72" s="51"/>
      <c r="V72" s="223"/>
      <c r="W72" s="51"/>
      <c r="X72" s="68"/>
      <c r="Y72" s="59"/>
    </row>
    <row r="73" spans="1:25" s="5" customFormat="1" ht="3" customHeight="1">
      <c r="A73" s="32"/>
      <c r="B73" s="33"/>
      <c r="C73" s="33"/>
      <c r="D73" s="33"/>
      <c r="E73" s="33"/>
      <c r="F73" s="33"/>
      <c r="G73" s="268"/>
      <c r="H73" s="72"/>
      <c r="I73" s="43"/>
      <c r="J73" s="31"/>
      <c r="L73" s="319"/>
      <c r="M73" s="33"/>
      <c r="N73" s="34"/>
      <c r="O73" s="89"/>
      <c r="P73" s="90"/>
      <c r="Q73" s="34"/>
      <c r="R73" s="43"/>
      <c r="S73" s="119"/>
      <c r="T73" s="32"/>
      <c r="U73" s="61"/>
      <c r="V73" s="61"/>
      <c r="W73" s="137"/>
      <c r="X73" s="70"/>
      <c r="Y73" s="62"/>
    </row>
    <row r="74" spans="1:25" s="5" customFormat="1" ht="3" customHeight="1">
      <c r="A74" s="31"/>
      <c r="G74" s="80"/>
      <c r="H74" s="13"/>
      <c r="I74" s="39"/>
      <c r="J74" s="31"/>
      <c r="L74" s="73"/>
      <c r="N74" s="22"/>
      <c r="O74" s="77"/>
      <c r="P74" s="78"/>
      <c r="Q74" s="114"/>
      <c r="R74" s="37"/>
      <c r="S74" s="119"/>
      <c r="T74" s="31"/>
      <c r="U74" s="20"/>
      <c r="V74" s="20"/>
      <c r="W74" s="138"/>
      <c r="X74" s="71"/>
      <c r="Y74" s="28"/>
    </row>
    <row r="75" spans="1:25" s="12" customFormat="1" ht="24" customHeight="1">
      <c r="A75" s="91" t="s">
        <v>8</v>
      </c>
      <c r="B75" s="92"/>
      <c r="C75" s="92"/>
      <c r="D75" s="92"/>
      <c r="E75" s="92"/>
      <c r="F75" s="238"/>
      <c r="G75" s="113"/>
      <c r="H75" s="93" t="s">
        <v>63</v>
      </c>
      <c r="I75" s="94"/>
      <c r="J75" s="163"/>
      <c r="K75" s="163"/>
      <c r="L75" s="95" t="s">
        <v>52</v>
      </c>
      <c r="M75" s="96"/>
      <c r="N75" s="97" t="s">
        <v>44</v>
      </c>
      <c r="O75" s="186"/>
      <c r="P75" s="184"/>
      <c r="Q75" s="185"/>
      <c r="R75" s="38"/>
      <c r="S75" s="120"/>
      <c r="T75" s="91"/>
      <c r="U75" s="305" t="s">
        <v>45</v>
      </c>
      <c r="V75" s="306"/>
      <c r="W75" s="139"/>
      <c r="X75" s="99"/>
      <c r="Y75" s="100"/>
    </row>
    <row r="76" spans="1:25" ht="3" customHeight="1">
      <c r="A76" s="26"/>
      <c r="B76" s="12"/>
      <c r="C76" s="12"/>
      <c r="D76" s="12"/>
      <c r="E76" s="12"/>
      <c r="F76" s="237"/>
      <c r="H76" s="229"/>
      <c r="I76" s="235"/>
      <c r="J76" s="161"/>
      <c r="K76" s="164"/>
      <c r="L76" s="74"/>
      <c r="M76" s="20"/>
      <c r="N76" s="19"/>
      <c r="O76" s="79"/>
      <c r="P76" s="80"/>
      <c r="R76" s="39"/>
      <c r="S76" s="119"/>
      <c r="T76" s="29"/>
      <c r="U76" s="15"/>
      <c r="V76" s="15"/>
      <c r="W76" s="133"/>
      <c r="X76" s="67"/>
      <c r="Y76" s="28"/>
    </row>
    <row r="77" spans="1:25" ht="12" customHeight="1">
      <c r="A77" s="29" t="s">
        <v>7</v>
      </c>
      <c r="F77" s="146"/>
      <c r="H77" s="182">
        <v>0</v>
      </c>
      <c r="I77" s="40"/>
      <c r="J77" s="162"/>
      <c r="K77" s="21"/>
      <c r="L77" s="75">
        <v>15</v>
      </c>
      <c r="M77" s="7"/>
      <c r="N77" s="179">
        <f>H77/L77</f>
        <v>0</v>
      </c>
      <c r="O77" s="79"/>
      <c r="P77" s="80"/>
      <c r="R77" s="39"/>
      <c r="S77" s="119"/>
      <c r="T77" s="29"/>
      <c r="U77" s="280">
        <v>3</v>
      </c>
      <c r="V77" s="281"/>
      <c r="W77" s="134"/>
      <c r="X77" s="178">
        <f>H77/100*U77</f>
        <v>0</v>
      </c>
      <c r="Y77" s="28"/>
    </row>
    <row r="78" spans="1:25" s="5" customFormat="1" ht="3" customHeight="1">
      <c r="A78" s="31"/>
      <c r="F78" s="81"/>
      <c r="G78" s="82"/>
      <c r="H78" s="230"/>
      <c r="I78" s="231"/>
      <c r="J78" s="21"/>
      <c r="K78" s="21"/>
      <c r="L78" s="76"/>
      <c r="M78" s="7"/>
      <c r="N78" s="64"/>
      <c r="O78" s="79"/>
      <c r="P78" s="80"/>
      <c r="Q78" s="22"/>
      <c r="R78" s="39"/>
      <c r="S78" s="119"/>
      <c r="T78" s="31"/>
      <c r="U78" s="20"/>
      <c r="V78" s="20"/>
      <c r="W78" s="138"/>
      <c r="X78" s="71"/>
      <c r="Y78" s="28"/>
    </row>
    <row r="79" spans="1:25" s="5" customFormat="1" ht="3" customHeight="1">
      <c r="A79" s="53"/>
      <c r="B79" s="54"/>
      <c r="C79" s="54"/>
      <c r="D79" s="54"/>
      <c r="E79" s="54"/>
      <c r="F79" s="83"/>
      <c r="H79" s="226"/>
      <c r="I79" s="40"/>
      <c r="J79" s="162"/>
      <c r="K79" s="21"/>
      <c r="L79" s="106"/>
      <c r="M79" s="107"/>
      <c r="N79" s="108"/>
      <c r="O79" s="83"/>
      <c r="P79" s="80"/>
      <c r="Q79" s="22"/>
      <c r="R79" s="39"/>
      <c r="S79" s="119"/>
      <c r="T79" s="53"/>
      <c r="U79" s="56"/>
      <c r="V79" s="56"/>
      <c r="W79" s="136"/>
      <c r="X79" s="69"/>
      <c r="Y79" s="60"/>
    </row>
    <row r="80" spans="1:25" ht="12" customHeight="1">
      <c r="A80" s="29" t="s">
        <v>0</v>
      </c>
      <c r="F80" s="146"/>
      <c r="H80" s="182"/>
      <c r="I80" s="40"/>
      <c r="J80" s="162"/>
      <c r="K80" s="21"/>
      <c r="L80" s="75">
        <v>20</v>
      </c>
      <c r="M80" s="7"/>
      <c r="N80" s="179">
        <f>H80/L80</f>
        <v>0</v>
      </c>
      <c r="O80" s="79"/>
      <c r="P80" s="80"/>
      <c r="R80" s="39"/>
      <c r="S80" s="119"/>
      <c r="T80" s="29"/>
      <c r="U80" s="280">
        <v>3</v>
      </c>
      <c r="V80" s="281"/>
      <c r="W80" s="134"/>
      <c r="X80" s="178">
        <f>H80/100*U80</f>
        <v>0</v>
      </c>
      <c r="Y80" s="28"/>
    </row>
    <row r="81" spans="1:25" s="5" customFormat="1" ht="3" customHeight="1">
      <c r="A81" s="48"/>
      <c r="B81" s="49"/>
      <c r="C81" s="49"/>
      <c r="D81" s="49"/>
      <c r="E81" s="49"/>
      <c r="F81" s="81"/>
      <c r="G81" s="82"/>
      <c r="H81" s="230"/>
      <c r="I81" s="231"/>
      <c r="J81" s="21"/>
      <c r="K81" s="21"/>
      <c r="L81" s="109"/>
      <c r="M81" s="110"/>
      <c r="N81" s="111"/>
      <c r="O81" s="81"/>
      <c r="P81" s="80"/>
      <c r="Q81" s="22"/>
      <c r="R81" s="39"/>
      <c r="S81" s="119"/>
      <c r="T81" s="48"/>
      <c r="U81" s="51"/>
      <c r="V81" s="51"/>
      <c r="W81" s="135"/>
      <c r="X81" s="68"/>
      <c r="Y81" s="59"/>
    </row>
    <row r="82" spans="1:25" s="5" customFormat="1" ht="3" customHeight="1">
      <c r="A82" s="31"/>
      <c r="F82" s="83"/>
      <c r="H82" s="226"/>
      <c r="I82" s="40"/>
      <c r="J82" s="162"/>
      <c r="K82" s="21"/>
      <c r="L82" s="76"/>
      <c r="M82" s="7"/>
      <c r="N82" s="64"/>
      <c r="O82" s="79"/>
      <c r="P82" s="80"/>
      <c r="Q82" s="22"/>
      <c r="R82" s="39"/>
      <c r="S82" s="119"/>
      <c r="T82" s="31"/>
      <c r="U82" s="20"/>
      <c r="V82" s="20"/>
      <c r="W82" s="138"/>
      <c r="X82" s="71"/>
      <c r="Y82" s="28"/>
    </row>
    <row r="83" spans="1:25" ht="12" customHeight="1">
      <c r="A83" s="29" t="s">
        <v>4</v>
      </c>
      <c r="F83" s="146"/>
      <c r="H83" s="182"/>
      <c r="I83" s="40"/>
      <c r="J83" s="162"/>
      <c r="K83" s="21"/>
      <c r="L83" s="75">
        <v>30</v>
      </c>
      <c r="M83" s="7"/>
      <c r="N83" s="179">
        <f>H83/L83</f>
        <v>0</v>
      </c>
      <c r="O83" s="79"/>
      <c r="P83" s="80"/>
      <c r="R83" s="39"/>
      <c r="S83" s="119"/>
      <c r="T83" s="29"/>
      <c r="U83" s="280">
        <v>2</v>
      </c>
      <c r="V83" s="281"/>
      <c r="W83" s="134"/>
      <c r="X83" s="178">
        <f>H83/100*U83</f>
        <v>0</v>
      </c>
      <c r="Y83" s="28"/>
    </row>
    <row r="84" spans="1:25" s="5" customFormat="1" ht="3" customHeight="1">
      <c r="A84" s="31"/>
      <c r="F84" s="81"/>
      <c r="G84" s="82"/>
      <c r="H84" s="230"/>
      <c r="I84" s="231"/>
      <c r="J84" s="21"/>
      <c r="K84" s="21"/>
      <c r="L84" s="76"/>
      <c r="M84" s="7"/>
      <c r="N84" s="64"/>
      <c r="O84" s="79"/>
      <c r="P84" s="80"/>
      <c r="Q84" s="22"/>
      <c r="R84" s="39"/>
      <c r="S84" s="119"/>
      <c r="T84" s="31"/>
      <c r="U84" s="20"/>
      <c r="V84" s="20"/>
      <c r="W84" s="138"/>
      <c r="X84" s="71"/>
      <c r="Y84" s="28"/>
    </row>
    <row r="85" spans="1:25" s="5" customFormat="1" ht="3" customHeight="1">
      <c r="A85" s="53"/>
      <c r="B85" s="54"/>
      <c r="C85" s="54"/>
      <c r="D85" s="54"/>
      <c r="E85" s="54"/>
      <c r="F85" s="83"/>
      <c r="H85" s="226"/>
      <c r="I85" s="40"/>
      <c r="J85" s="162"/>
      <c r="K85" s="21"/>
      <c r="L85" s="106"/>
      <c r="M85" s="107"/>
      <c r="N85" s="108"/>
      <c r="O85" s="83"/>
      <c r="P85" s="80"/>
      <c r="Q85" s="22"/>
      <c r="R85" s="39"/>
      <c r="S85" s="119"/>
      <c r="T85" s="53"/>
      <c r="U85" s="56"/>
      <c r="V85" s="56"/>
      <c r="W85" s="136"/>
      <c r="X85" s="69"/>
      <c r="Y85" s="60"/>
    </row>
    <row r="86" spans="1:25" ht="12" customHeight="1">
      <c r="A86" s="29" t="s">
        <v>1</v>
      </c>
      <c r="F86" s="146"/>
      <c r="H86" s="182">
        <v>0</v>
      </c>
      <c r="I86" s="40"/>
      <c r="J86" s="162"/>
      <c r="K86" s="21"/>
      <c r="L86" s="75">
        <v>50</v>
      </c>
      <c r="M86" s="7"/>
      <c r="N86" s="179">
        <f>H86/L86</f>
        <v>0</v>
      </c>
      <c r="O86" s="79"/>
      <c r="P86" s="80"/>
      <c r="R86" s="39"/>
      <c r="S86" s="119"/>
      <c r="T86" s="29"/>
      <c r="U86" s="280">
        <v>2</v>
      </c>
      <c r="V86" s="281"/>
      <c r="W86" s="134"/>
      <c r="X86" s="178">
        <f>H86/100*U86</f>
        <v>0</v>
      </c>
      <c r="Y86" s="28"/>
    </row>
    <row r="87" spans="1:25" s="5" customFormat="1" ht="3" customHeight="1">
      <c r="A87" s="48"/>
      <c r="B87" s="49"/>
      <c r="C87" s="49"/>
      <c r="D87" s="49"/>
      <c r="E87" s="49"/>
      <c r="F87" s="81"/>
      <c r="G87" s="82"/>
      <c r="H87" s="230"/>
      <c r="I87" s="231"/>
      <c r="J87" s="21"/>
      <c r="K87" s="21"/>
      <c r="L87" s="109"/>
      <c r="M87" s="110"/>
      <c r="N87" s="111"/>
      <c r="O87" s="81"/>
      <c r="P87" s="80"/>
      <c r="Q87" s="22"/>
      <c r="R87" s="39"/>
      <c r="S87" s="119"/>
      <c r="T87" s="48"/>
      <c r="U87" s="51"/>
      <c r="V87" s="51"/>
      <c r="W87" s="135"/>
      <c r="X87" s="68"/>
      <c r="Y87" s="59"/>
    </row>
    <row r="88" spans="1:25" s="5" customFormat="1" ht="3" customHeight="1">
      <c r="A88" s="31"/>
      <c r="F88" s="83"/>
      <c r="H88" s="226"/>
      <c r="I88" s="40"/>
      <c r="J88" s="162"/>
      <c r="K88" s="21"/>
      <c r="L88" s="76"/>
      <c r="M88" s="7"/>
      <c r="N88" s="64"/>
      <c r="O88" s="79"/>
      <c r="P88" s="80"/>
      <c r="Q88" s="22"/>
      <c r="R88" s="39"/>
      <c r="S88" s="119"/>
      <c r="T88" s="31"/>
      <c r="U88" s="20"/>
      <c r="V88" s="20"/>
      <c r="W88" s="138"/>
      <c r="X88" s="71"/>
      <c r="Y88" s="28"/>
    </row>
    <row r="89" spans="1:25" ht="12" customHeight="1">
      <c r="A89" s="29" t="s">
        <v>2</v>
      </c>
      <c r="F89" s="146"/>
      <c r="H89" s="182"/>
      <c r="I89" s="40"/>
      <c r="J89" s="162"/>
      <c r="K89" s="21"/>
      <c r="L89" s="75">
        <v>100</v>
      </c>
      <c r="M89" s="7"/>
      <c r="N89" s="179">
        <f>H89/L89</f>
        <v>0</v>
      </c>
      <c r="O89" s="79"/>
      <c r="P89" s="80"/>
      <c r="R89" s="39"/>
      <c r="S89" s="119"/>
      <c r="T89" s="29"/>
      <c r="U89" s="280">
        <v>1</v>
      </c>
      <c r="V89" s="281"/>
      <c r="W89" s="134"/>
      <c r="X89" s="178">
        <f>H89/100*U89</f>
        <v>0</v>
      </c>
      <c r="Y89" s="28"/>
    </row>
    <row r="90" spans="1:25" s="5" customFormat="1" ht="3" customHeight="1">
      <c r="A90" s="31"/>
      <c r="F90" s="81"/>
      <c r="G90" s="82"/>
      <c r="H90" s="230"/>
      <c r="I90" s="231"/>
      <c r="J90" s="21"/>
      <c r="K90" s="21"/>
      <c r="L90" s="76"/>
      <c r="M90" s="7"/>
      <c r="N90" s="64"/>
      <c r="O90" s="79"/>
      <c r="P90" s="80"/>
      <c r="Q90" s="22"/>
      <c r="R90" s="39"/>
      <c r="S90" s="119"/>
      <c r="T90" s="31"/>
      <c r="U90" s="20"/>
      <c r="V90" s="20"/>
      <c r="W90" s="138"/>
      <c r="X90" s="71"/>
      <c r="Y90" s="28"/>
    </row>
    <row r="91" spans="1:25" s="5" customFormat="1" ht="3" customHeight="1">
      <c r="A91" s="53"/>
      <c r="B91" s="54"/>
      <c r="C91" s="54"/>
      <c r="D91" s="54"/>
      <c r="E91" s="54"/>
      <c r="F91" s="83"/>
      <c r="H91" s="226"/>
      <c r="I91" s="40"/>
      <c r="J91" s="162"/>
      <c r="K91" s="21"/>
      <c r="L91" s="106"/>
      <c r="M91" s="107"/>
      <c r="N91" s="108"/>
      <c r="O91" s="83"/>
      <c r="P91" s="80"/>
      <c r="Q91" s="22"/>
      <c r="R91" s="39"/>
      <c r="S91" s="119"/>
      <c r="T91" s="53"/>
      <c r="U91" s="56"/>
      <c r="V91" s="56"/>
      <c r="W91" s="136"/>
      <c r="X91" s="69"/>
      <c r="Y91" s="60"/>
    </row>
    <row r="92" spans="1:25" ht="12" customHeight="1">
      <c r="A92" s="29" t="s">
        <v>3</v>
      </c>
      <c r="F92" s="146"/>
      <c r="H92" s="182">
        <v>0</v>
      </c>
      <c r="I92" s="40"/>
      <c r="J92" s="21"/>
      <c r="K92" s="21"/>
      <c r="L92" s="75">
        <v>120</v>
      </c>
      <c r="M92" s="7"/>
      <c r="N92" s="179">
        <f>H92/L92</f>
        <v>0</v>
      </c>
      <c r="O92" s="79"/>
      <c r="P92" s="80"/>
      <c r="R92" s="39"/>
      <c r="S92" s="119"/>
      <c r="T92" s="29"/>
      <c r="U92" s="280">
        <v>10</v>
      </c>
      <c r="V92" s="281"/>
      <c r="W92" s="134"/>
      <c r="X92" s="178">
        <f>H92/100*U92</f>
        <v>0</v>
      </c>
      <c r="Y92" s="28"/>
    </row>
    <row r="93" spans="1:25" s="5" customFormat="1" ht="3" customHeight="1">
      <c r="A93" s="31"/>
      <c r="F93" s="89"/>
      <c r="G93" s="33"/>
      <c r="H93" s="170"/>
      <c r="I93" s="171"/>
      <c r="J93" s="162"/>
      <c r="K93" s="21"/>
      <c r="L93" s="273"/>
      <c r="M93" s="269"/>
      <c r="N93" s="274"/>
      <c r="O93" s="89"/>
      <c r="P93" s="80"/>
      <c r="Q93" s="22"/>
      <c r="R93" s="39"/>
      <c r="S93" s="119"/>
      <c r="T93" s="48"/>
      <c r="U93" s="51"/>
      <c r="V93" s="51"/>
      <c r="W93" s="135"/>
      <c r="X93" s="58"/>
      <c r="Y93" s="59"/>
    </row>
    <row r="94" spans="1:25" s="5" customFormat="1" ht="3" customHeight="1">
      <c r="A94" s="24"/>
      <c r="B94" s="24"/>
      <c r="C94" s="24"/>
      <c r="D94" s="24"/>
      <c r="E94" s="24"/>
      <c r="F94" s="24"/>
      <c r="H94" s="125"/>
      <c r="I94" s="125"/>
      <c r="J94" s="21"/>
      <c r="K94" s="21"/>
      <c r="L94" s="153"/>
      <c r="M94" s="154"/>
      <c r="N94" s="148"/>
      <c r="O94" s="77"/>
      <c r="Q94" s="22"/>
      <c r="R94" s="39"/>
      <c r="S94" s="119"/>
      <c r="T94" s="31"/>
      <c r="U94" s="56"/>
      <c r="V94" s="56"/>
      <c r="W94" s="56"/>
      <c r="X94" s="152"/>
      <c r="Y94" s="28"/>
    </row>
    <row r="95" spans="1:25" ht="12" customHeight="1">
      <c r="I95" s="6"/>
      <c r="J95" s="6"/>
      <c r="K95" s="6"/>
      <c r="L95" s="278" t="s">
        <v>54</v>
      </c>
      <c r="M95" s="80"/>
      <c r="N95" s="179">
        <f>SUM(N77:N92)</f>
        <v>0</v>
      </c>
      <c r="O95" s="79"/>
      <c r="R95" s="39"/>
      <c r="S95" s="119"/>
      <c r="T95" s="29"/>
      <c r="U95" s="19"/>
      <c r="V95" s="19"/>
      <c r="W95" s="19"/>
      <c r="X95" s="16"/>
      <c r="Y95" s="28"/>
    </row>
    <row r="96" spans="1:25" s="5" customFormat="1" ht="3" customHeight="1">
      <c r="H96" s="6"/>
      <c r="I96" s="6"/>
      <c r="J96" s="6"/>
      <c r="K96" s="6"/>
      <c r="L96" s="48"/>
      <c r="M96" s="270"/>
      <c r="N96" s="271"/>
      <c r="O96" s="81"/>
      <c r="Q96" s="22"/>
      <c r="R96" s="39"/>
      <c r="S96" s="119"/>
      <c r="T96" s="31"/>
      <c r="U96" s="20"/>
      <c r="V96" s="20"/>
      <c r="W96" s="20"/>
      <c r="X96" s="17"/>
      <c r="Y96" s="28"/>
    </row>
    <row r="97" spans="1:27" s="5" customFormat="1" ht="3" customHeight="1">
      <c r="H97" s="6"/>
      <c r="I97" s="6"/>
      <c r="J97" s="6"/>
      <c r="K97" s="27"/>
      <c r="L97" s="33"/>
      <c r="M97" s="275"/>
      <c r="N97" s="34"/>
      <c r="O97" s="89"/>
      <c r="Q97" s="22"/>
      <c r="R97" s="39"/>
      <c r="S97" s="119"/>
      <c r="T97" s="31"/>
      <c r="U97" s="20"/>
      <c r="V97" s="20"/>
      <c r="W97" s="20"/>
      <c r="X97" s="17"/>
      <c r="Y97" s="28"/>
    </row>
    <row r="98" spans="1:27" s="5" customFormat="1" ht="3" customHeight="1">
      <c r="H98" s="6"/>
      <c r="I98" s="6"/>
      <c r="J98" s="6"/>
      <c r="K98" s="6"/>
      <c r="M98" s="147"/>
      <c r="N98" s="22"/>
      <c r="P98" s="24"/>
      <c r="Q98" s="114"/>
      <c r="R98" s="37"/>
      <c r="S98" s="119"/>
      <c r="T98" s="31"/>
      <c r="U98" s="20"/>
      <c r="V98" s="20"/>
      <c r="W98" s="20"/>
      <c r="X98" s="17"/>
      <c r="Y98" s="28"/>
    </row>
    <row r="99" spans="1:27" ht="12" customHeight="1">
      <c r="A99" s="261" t="s">
        <v>64</v>
      </c>
      <c r="B99" s="63"/>
      <c r="C99" s="63"/>
      <c r="D99" s="63"/>
      <c r="E99" s="63"/>
      <c r="F99" s="63"/>
      <c r="M99" s="115"/>
      <c r="N99" s="180">
        <f>IF(N95&lt;=200.0001,Steuerelemente!E9,IF(N95&lt;=300,Steuerelemente!E17,Steuerelemente!E20))</f>
        <v>0</v>
      </c>
      <c r="O99" s="286" t="s">
        <v>23</v>
      </c>
      <c r="P99" s="287"/>
      <c r="Q99" s="180">
        <f>IF(N95&lt;=200.0001,Steuerelemente!E13,Steuerelemente!E20)</f>
        <v>0</v>
      </c>
      <c r="R99" s="116"/>
      <c r="S99" s="122"/>
      <c r="T99" s="29"/>
      <c r="U99" s="19"/>
      <c r="V99" s="19"/>
      <c r="W99" s="19"/>
      <c r="X99" s="16"/>
      <c r="Y99" s="28"/>
    </row>
    <row r="100" spans="1:27" s="5" customFormat="1" ht="3" customHeight="1">
      <c r="A100" s="14"/>
      <c r="B100" s="14"/>
      <c r="C100" s="14"/>
      <c r="D100" s="14"/>
      <c r="E100" s="14"/>
      <c r="F100" s="14"/>
      <c r="M100" s="150"/>
      <c r="N100" s="110"/>
      <c r="O100" s="110"/>
      <c r="P100" s="110"/>
      <c r="Q100" s="110"/>
      <c r="R100" s="151"/>
      <c r="S100" s="122"/>
      <c r="T100" s="31"/>
      <c r="U100" s="20"/>
      <c r="V100" s="20"/>
      <c r="W100" s="20"/>
      <c r="X100" s="17"/>
      <c r="Y100" s="28"/>
    </row>
    <row r="101" spans="1:27" ht="3" customHeight="1">
      <c r="L101" s="266"/>
      <c r="M101" s="53"/>
      <c r="N101" s="128"/>
      <c r="O101" s="54"/>
      <c r="P101" s="54"/>
      <c r="Q101" s="128"/>
      <c r="R101" s="55"/>
      <c r="S101" s="119"/>
      <c r="T101" s="29"/>
      <c r="X101" s="16"/>
      <c r="Y101" s="28"/>
    </row>
    <row r="102" spans="1:27" ht="12" customHeight="1">
      <c r="A102" s="257" t="s">
        <v>59</v>
      </c>
      <c r="B102" s="257"/>
      <c r="C102" s="257"/>
      <c r="D102" s="257"/>
      <c r="E102" s="257"/>
      <c r="F102" s="257"/>
      <c r="L102" s="266"/>
      <c r="M102" s="29"/>
      <c r="N102" s="182">
        <v>0</v>
      </c>
      <c r="O102" s="286" t="s">
        <v>23</v>
      </c>
      <c r="P102" s="287"/>
      <c r="Q102" s="182"/>
      <c r="R102" s="39"/>
      <c r="S102" s="119"/>
      <c r="T102" s="29"/>
      <c r="Y102" s="27"/>
    </row>
    <row r="103" spans="1:27" ht="3" customHeight="1">
      <c r="A103" s="257"/>
      <c r="B103" s="257"/>
      <c r="C103" s="257"/>
      <c r="D103" s="257"/>
      <c r="E103" s="257"/>
      <c r="F103" s="257"/>
      <c r="L103" s="266"/>
      <c r="M103" s="46"/>
      <c r="N103" s="45"/>
      <c r="O103" s="33"/>
      <c r="P103" s="33"/>
      <c r="Q103" s="45"/>
      <c r="R103" s="43"/>
      <c r="S103" s="119"/>
      <c r="T103" s="46"/>
      <c r="X103" s="47"/>
      <c r="Y103" s="36"/>
    </row>
    <row r="104" spans="1:27" s="5" customFormat="1" ht="3" customHeight="1">
      <c r="L104" s="39"/>
      <c r="M104" s="117"/>
      <c r="N104" s="22"/>
      <c r="O104" s="22"/>
      <c r="P104" s="22"/>
      <c r="Q104" s="22"/>
      <c r="R104" s="118"/>
      <c r="S104" s="123"/>
      <c r="U104" s="24"/>
      <c r="V104" s="77"/>
      <c r="W104" s="78"/>
      <c r="X104" s="6"/>
      <c r="Y104" s="27"/>
    </row>
    <row r="105" spans="1:27" ht="12" customHeight="1">
      <c r="A105" s="257" t="s">
        <v>51</v>
      </c>
      <c r="L105" s="266"/>
      <c r="M105" s="29"/>
      <c r="N105" s="241">
        <f>N102+N99+N71</f>
        <v>0</v>
      </c>
      <c r="O105" s="286" t="s">
        <v>23</v>
      </c>
      <c r="P105" s="287"/>
      <c r="Q105" s="241">
        <f>Q102+Q99+Q71</f>
        <v>0</v>
      </c>
      <c r="R105" s="28"/>
      <c r="S105" s="124"/>
      <c r="T105" s="29"/>
      <c r="W105" s="112"/>
      <c r="X105" s="242">
        <f>SUM(X71:X92)</f>
        <v>0</v>
      </c>
      <c r="Y105" s="27"/>
    </row>
    <row r="106" spans="1:27" s="5" customFormat="1" ht="3" customHeight="1" thickBot="1">
      <c r="L106" s="39"/>
      <c r="M106" s="244"/>
      <c r="N106" s="190"/>
      <c r="O106" s="140"/>
      <c r="P106" s="140"/>
      <c r="Q106" s="190"/>
      <c r="R106" s="191"/>
      <c r="S106" s="245"/>
      <c r="T106" s="243"/>
      <c r="U106" s="243"/>
      <c r="V106" s="149"/>
      <c r="W106" s="243"/>
      <c r="X106" s="192"/>
      <c r="Y106" s="141"/>
    </row>
    <row r="107" spans="1:27" s="5" customFormat="1" ht="3" customHeight="1" thickTop="1">
      <c r="M107" s="14"/>
      <c r="N107" s="225"/>
      <c r="O107" s="226"/>
      <c r="P107" s="226"/>
      <c r="Q107" s="225"/>
      <c r="R107" s="226"/>
      <c r="S107" s="226"/>
      <c r="X107" s="6"/>
      <c r="Y107" s="6"/>
    </row>
    <row r="108" spans="1:27" ht="9.9499999999999993" customHeight="1"/>
    <row r="109" spans="1:27" ht="12" customHeight="1">
      <c r="A109" s="8" t="s">
        <v>60</v>
      </c>
      <c r="U109" s="4" t="s">
        <v>61</v>
      </c>
    </row>
    <row r="110" spans="1:27" ht="3" customHeight="1">
      <c r="G110" s="44"/>
      <c r="P110" s="33"/>
    </row>
    <row r="111" spans="1:27" ht="3" customHeight="1">
      <c r="A111" s="35"/>
      <c r="B111" s="23"/>
      <c r="C111" s="23"/>
      <c r="D111" s="23"/>
      <c r="E111" s="23"/>
      <c r="F111" s="23"/>
      <c r="G111" s="112"/>
      <c r="H111" s="23"/>
      <c r="I111" s="37"/>
      <c r="J111" s="155"/>
      <c r="K111" s="155"/>
      <c r="L111" s="23"/>
      <c r="M111" s="24"/>
      <c r="N111" s="25"/>
      <c r="O111" s="24"/>
      <c r="P111" s="112"/>
      <c r="Q111" s="23"/>
      <c r="R111" s="37"/>
    </row>
    <row r="112" spans="1:27" s="5" customFormat="1">
      <c r="A112" s="26" t="s">
        <v>27</v>
      </c>
      <c r="B112" s="4"/>
      <c r="C112" s="4"/>
      <c r="D112" s="4"/>
      <c r="E112" s="4"/>
      <c r="F112" s="10" t="s">
        <v>28</v>
      </c>
      <c r="G112" s="112"/>
      <c r="H112" s="182">
        <v>0</v>
      </c>
      <c r="I112" s="39"/>
      <c r="J112" s="13" t="s">
        <v>30</v>
      </c>
      <c r="K112" s="13"/>
      <c r="L112" s="4"/>
      <c r="N112" s="9"/>
      <c r="O112" s="10" t="s">
        <v>28</v>
      </c>
      <c r="P112" s="112"/>
      <c r="Q112" s="182"/>
      <c r="R112" s="39"/>
      <c r="T112" s="4"/>
      <c r="U112" s="282" t="s">
        <v>38</v>
      </c>
      <c r="V112" s="282"/>
      <c r="W112" s="4"/>
      <c r="X112" s="10"/>
      <c r="Y112" s="6"/>
      <c r="Z112" s="4"/>
      <c r="AA112" s="4"/>
    </row>
    <row r="113" spans="1:26" ht="3" customHeight="1">
      <c r="A113" s="130"/>
      <c r="B113" s="129"/>
      <c r="C113" s="129"/>
      <c r="D113" s="129"/>
      <c r="E113" s="129"/>
      <c r="F113" s="143"/>
      <c r="G113" s="239"/>
      <c r="H113" s="129"/>
      <c r="I113" s="240"/>
      <c r="J113" s="49"/>
      <c r="K113" s="49"/>
      <c r="L113" s="129"/>
      <c r="M113" s="49"/>
      <c r="N113" s="131"/>
      <c r="O113" s="143"/>
      <c r="P113" s="239"/>
      <c r="Q113" s="129"/>
      <c r="R113" s="240"/>
      <c r="U113" s="282"/>
      <c r="V113" s="282"/>
    </row>
    <row r="114" spans="1:26" ht="3" customHeight="1">
      <c r="A114" s="126"/>
      <c r="B114" s="127"/>
      <c r="C114" s="127"/>
      <c r="D114" s="127"/>
      <c r="E114" s="127"/>
      <c r="F114" s="144"/>
      <c r="G114" s="112"/>
      <c r="I114" s="55"/>
      <c r="J114" s="54"/>
      <c r="K114" s="54"/>
      <c r="L114" s="127"/>
      <c r="M114" s="54"/>
      <c r="N114" s="128"/>
      <c r="O114" s="144"/>
      <c r="P114" s="112"/>
      <c r="Q114" s="4"/>
      <c r="R114" s="39"/>
    </row>
    <row r="115" spans="1:26" ht="12" customHeight="1">
      <c r="A115" s="29"/>
      <c r="F115" s="10" t="s">
        <v>62</v>
      </c>
      <c r="G115" s="112"/>
      <c r="H115" s="182">
        <v>0</v>
      </c>
      <c r="I115" s="39"/>
      <c r="O115" s="10" t="s">
        <v>55</v>
      </c>
      <c r="P115" s="112"/>
      <c r="Q115" s="182">
        <v>0</v>
      </c>
      <c r="R115" s="39"/>
      <c r="U115" s="285"/>
      <c r="V115" s="285"/>
      <c r="W115" s="285"/>
      <c r="X115" s="285"/>
    </row>
    <row r="116" spans="1:26" ht="3" customHeight="1">
      <c r="A116" s="130"/>
      <c r="B116" s="129"/>
      <c r="C116" s="129"/>
      <c r="D116" s="129"/>
      <c r="E116" s="129"/>
      <c r="F116" s="143"/>
      <c r="G116" s="239"/>
      <c r="H116" s="129"/>
      <c r="I116" s="240"/>
      <c r="J116" s="49"/>
      <c r="K116" s="49"/>
      <c r="L116" s="129"/>
      <c r="M116" s="49"/>
      <c r="N116" s="131"/>
      <c r="O116" s="143"/>
      <c r="P116" s="239"/>
      <c r="Q116" s="129"/>
      <c r="R116" s="240"/>
      <c r="U116" s="172"/>
      <c r="V116" s="172"/>
      <c r="W116" s="172"/>
      <c r="X116" s="173"/>
    </row>
    <row r="117" spans="1:26" ht="3" customHeight="1">
      <c r="A117" s="126"/>
      <c r="B117" s="127"/>
      <c r="C117" s="127"/>
      <c r="D117" s="127"/>
      <c r="E117" s="127"/>
      <c r="F117" s="144"/>
      <c r="G117" s="112"/>
      <c r="I117" s="39"/>
      <c r="J117" s="54"/>
      <c r="K117" s="54"/>
      <c r="L117" s="127"/>
      <c r="M117" s="54"/>
      <c r="N117" s="128"/>
      <c r="O117" s="144"/>
      <c r="P117" s="112"/>
      <c r="Q117" s="4"/>
      <c r="R117" s="39"/>
      <c r="U117" s="167"/>
      <c r="V117" s="167"/>
      <c r="W117" s="167"/>
      <c r="X117" s="181"/>
    </row>
    <row r="118" spans="1:26" ht="12" customHeight="1">
      <c r="A118" s="29"/>
      <c r="F118" s="10" t="s">
        <v>29</v>
      </c>
      <c r="G118" s="112"/>
      <c r="H118" s="218">
        <f>SUM(H112:H115)</f>
        <v>0</v>
      </c>
      <c r="I118" s="39"/>
      <c r="O118" s="10" t="s">
        <v>29</v>
      </c>
      <c r="P118" s="112"/>
      <c r="Q118" s="142">
        <f>SUM(Q112:Q115)</f>
        <v>0</v>
      </c>
      <c r="R118" s="39"/>
      <c r="U118" s="282" t="s">
        <v>37</v>
      </c>
      <c r="V118" s="282"/>
    </row>
    <row r="119" spans="1:26" ht="3" customHeight="1">
      <c r="A119" s="46"/>
      <c r="B119" s="44"/>
      <c r="C119" s="44"/>
      <c r="D119" s="44"/>
      <c r="E119" s="44"/>
      <c r="F119" s="44"/>
      <c r="G119" s="193"/>
      <c r="H119" s="44"/>
      <c r="I119" s="43"/>
      <c r="J119" s="33"/>
      <c r="K119" s="33"/>
      <c r="L119" s="44"/>
      <c r="M119" s="33"/>
      <c r="N119" s="45"/>
      <c r="O119" s="33"/>
      <c r="P119" s="193"/>
      <c r="Q119" s="44"/>
      <c r="R119" s="43"/>
      <c r="U119" s="282"/>
      <c r="V119" s="282"/>
    </row>
    <row r="120" spans="1:26" ht="3" customHeight="1">
      <c r="U120" s="282"/>
      <c r="V120" s="282"/>
    </row>
    <row r="121" spans="1:26" ht="3" customHeight="1">
      <c r="A121" s="166"/>
      <c r="B121" s="167"/>
      <c r="C121" s="174"/>
      <c r="K121" s="84"/>
      <c r="L121" s="127"/>
      <c r="M121" s="83"/>
      <c r="O121" s="254"/>
      <c r="P121" s="254"/>
      <c r="Q121" s="254"/>
      <c r="R121" s="254"/>
      <c r="T121" s="5"/>
      <c r="U121" s="5"/>
      <c r="V121" s="5"/>
      <c r="W121" s="5"/>
      <c r="X121" s="6"/>
    </row>
    <row r="122" spans="1:26" ht="12" customHeight="1">
      <c r="A122" s="168"/>
      <c r="B122" s="165"/>
      <c r="C122" s="175"/>
      <c r="D122" s="4" t="s">
        <v>36</v>
      </c>
      <c r="K122" s="80"/>
      <c r="L122" s="142"/>
      <c r="M122" s="146"/>
      <c r="N122" s="283" t="s">
        <v>40</v>
      </c>
      <c r="O122" s="284"/>
      <c r="P122" s="284"/>
      <c r="Q122" s="284"/>
      <c r="R122" s="254"/>
      <c r="S122" s="258"/>
      <c r="T122" s="258"/>
      <c r="U122" s="259"/>
      <c r="V122" s="259"/>
      <c r="W122" s="259"/>
      <c r="X122" s="259"/>
      <c r="Y122" s="10"/>
      <c r="Z122" s="6"/>
    </row>
    <row r="123" spans="1:26" ht="3" customHeight="1">
      <c r="A123" s="279"/>
      <c r="B123" s="172"/>
      <c r="C123" s="176"/>
      <c r="K123" s="82"/>
      <c r="L123" s="129"/>
      <c r="M123" s="81"/>
      <c r="N123" s="254"/>
      <c r="O123" s="254"/>
      <c r="P123" s="254"/>
      <c r="Q123" s="254"/>
      <c r="R123" s="254"/>
      <c r="T123" s="5"/>
      <c r="U123" s="172"/>
      <c r="V123" s="172"/>
      <c r="W123" s="172"/>
      <c r="X123" s="173"/>
    </row>
    <row r="124" spans="1:26" ht="10.5" customHeight="1">
      <c r="B124" s="256"/>
      <c r="C124" s="255"/>
      <c r="D124" s="255"/>
      <c r="E124" s="255"/>
      <c r="F124" s="255"/>
      <c r="N124" s="254"/>
      <c r="O124" s="254"/>
      <c r="P124" s="254"/>
      <c r="Q124" s="254"/>
      <c r="R124" s="254"/>
    </row>
    <row r="125" spans="1:26" ht="5.0999999999999996" customHeight="1"/>
    <row r="126" spans="1:26" ht="5.0999999999999996" customHeight="1"/>
    <row r="127" spans="1:26" ht="3" customHeight="1"/>
    <row r="128" spans="1:26" ht="3" customHeight="1"/>
    <row r="129" ht="3" customHeight="1"/>
    <row r="130" ht="3" customHeight="1"/>
  </sheetData>
  <sheetProtection sheet="1" objects="1" scenarios="1" selectLockedCells="1"/>
  <mergeCells count="52">
    <mergeCell ref="U75:V75"/>
    <mergeCell ref="U1:U6"/>
    <mergeCell ref="T10:V13"/>
    <mergeCell ref="U14:V14"/>
    <mergeCell ref="N69:O69"/>
    <mergeCell ref="O44:P44"/>
    <mergeCell ref="O47:P47"/>
    <mergeCell ref="U25:V25"/>
    <mergeCell ref="U28:V28"/>
    <mergeCell ref="R11:R12"/>
    <mergeCell ref="M66:R68"/>
    <mergeCell ref="U57:X57"/>
    <mergeCell ref="Q14:R14"/>
    <mergeCell ref="M11:Q12"/>
    <mergeCell ref="U16:V16"/>
    <mergeCell ref="U37:V37"/>
    <mergeCell ref="U69:V69"/>
    <mergeCell ref="E5:L5"/>
    <mergeCell ref="L69:L73"/>
    <mergeCell ref="L66:L68"/>
    <mergeCell ref="L10:L13"/>
    <mergeCell ref="N14:O14"/>
    <mergeCell ref="A8:F8"/>
    <mergeCell ref="A64:F64"/>
    <mergeCell ref="A10:F13"/>
    <mergeCell ref="L14:L18"/>
    <mergeCell ref="A66:F68"/>
    <mergeCell ref="V2:Y2"/>
    <mergeCell ref="V5:Y5"/>
    <mergeCell ref="T66:V68"/>
    <mergeCell ref="U20:V20"/>
    <mergeCell ref="U22:V22"/>
    <mergeCell ref="U31:V31"/>
    <mergeCell ref="U34:V34"/>
    <mergeCell ref="W66:Y68"/>
    <mergeCell ref="W10:Y13"/>
    <mergeCell ref="U83:V83"/>
    <mergeCell ref="U71:V71"/>
    <mergeCell ref="U54:V55"/>
    <mergeCell ref="N122:Q122"/>
    <mergeCell ref="U115:X115"/>
    <mergeCell ref="O102:P102"/>
    <mergeCell ref="O105:P105"/>
    <mergeCell ref="Q69:R69"/>
    <mergeCell ref="O99:P99"/>
    <mergeCell ref="U118:V120"/>
    <mergeCell ref="U86:V86"/>
    <mergeCell ref="U89:V89"/>
    <mergeCell ref="U92:V92"/>
    <mergeCell ref="U112:V113"/>
    <mergeCell ref="U77:V77"/>
    <mergeCell ref="U80:V80"/>
  </mergeCells>
  <phoneticPr fontId="0" type="noConversion"/>
  <pageMargins left="0.51181102362204722" right="0.19685039370078741" top="0.19685039370078741" bottom="0.19685039370078741" header="0" footer="0"/>
  <pageSetup paperSize="9" orientation="portrait" r:id="rId1"/>
  <headerFooter alignWithMargins="0">
    <oddFooter>&amp;L&amp;8PP-Ber_BauV November 2014&amp;C&amp;8www.bern.ch/bauinspektorat&amp;R&amp;8 Stadt Bern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C17" sqref="C17"/>
    </sheetView>
  </sheetViews>
  <sheetFormatPr baseColWidth="10" defaultRowHeight="12.75"/>
  <cols>
    <col min="1" max="1" width="29.140625" customWidth="1"/>
    <col min="2" max="2" width="3.5703125" customWidth="1"/>
    <col min="3" max="3" width="8" style="3" customWidth="1"/>
    <col min="8" max="14" width="1.5703125" customWidth="1"/>
  </cols>
  <sheetData>
    <row r="1" spans="1:5" ht="15.75">
      <c r="A1" s="1"/>
      <c r="C1" s="342" t="s">
        <v>42</v>
      </c>
      <c r="E1" s="342" t="s">
        <v>35</v>
      </c>
    </row>
    <row r="2" spans="1:5">
      <c r="C2" s="342"/>
      <c r="E2" s="342"/>
    </row>
    <row r="3" spans="1:5">
      <c r="C3" s="342"/>
      <c r="E3" s="342"/>
    </row>
    <row r="4" spans="1:5">
      <c r="C4" s="342"/>
      <c r="E4" s="342"/>
    </row>
    <row r="5" spans="1:5">
      <c r="C5" s="342"/>
      <c r="E5" s="342"/>
    </row>
    <row r="6" spans="1:5">
      <c r="A6" s="2" t="s">
        <v>14</v>
      </c>
      <c r="C6" s="342"/>
      <c r="E6" s="342"/>
    </row>
    <row r="7" spans="1:5">
      <c r="A7" t="s">
        <v>13</v>
      </c>
    </row>
    <row r="8" spans="1:5">
      <c r="A8" t="s">
        <v>11</v>
      </c>
      <c r="B8" t="s">
        <v>10</v>
      </c>
      <c r="C8" s="3">
        <f>('PP-Nachweis'!N40*0.45)-3</f>
        <v>-3</v>
      </c>
      <c r="E8" s="3">
        <f>('PP-Nachweis'!N95*0.45)-3</f>
        <v>-3</v>
      </c>
    </row>
    <row r="9" spans="1:5">
      <c r="A9" t="s">
        <v>24</v>
      </c>
      <c r="B9" t="s">
        <v>10</v>
      </c>
      <c r="C9" s="3">
        <f>IF('PP-Nachweis'!H22+'PP-Nachweis'!H25+'PP-Nachweis'!H28+'PP-Nachweis'!H31+'PP-Nachweis'!H34+'PP-Nachweis'!H37=0,0,IF(C8&lt;=1,1,C8))</f>
        <v>0</v>
      </c>
      <c r="E9" s="3">
        <f>IF('PP-Nachweis'!H77+'PP-Nachweis'!H80+'PP-Nachweis'!H83+'PP-Nachweis'!H86+'PP-Nachweis'!H89+'PP-Nachweis'!H92=0,0,IF(E8&lt;=1,1,E8))</f>
        <v>0</v>
      </c>
    </row>
    <row r="10" spans="1:5">
      <c r="E10" s="3"/>
    </row>
    <row r="11" spans="1:5">
      <c r="E11" s="3"/>
    </row>
    <row r="12" spans="1:5">
      <c r="A12" t="s">
        <v>12</v>
      </c>
      <c r="B12" t="s">
        <v>10</v>
      </c>
      <c r="C12" s="3">
        <f>('PP-Nachweis'!N40*0.6)+5</f>
        <v>5</v>
      </c>
      <c r="E12" s="3">
        <f>('PP-Nachweis'!N95*0.6)+5</f>
        <v>5</v>
      </c>
    </row>
    <row r="13" spans="1:5">
      <c r="A13" t="s">
        <v>25</v>
      </c>
      <c r="C13" s="3">
        <f>IF(C12&lt;=5,,C12)</f>
        <v>0</v>
      </c>
      <c r="E13" s="3">
        <f>IF(E12&lt;=5,,E12)</f>
        <v>0</v>
      </c>
    </row>
    <row r="14" spans="1:5">
      <c r="E14" s="3"/>
    </row>
    <row r="15" spans="1:5">
      <c r="E15" s="3"/>
    </row>
    <row r="16" spans="1:5">
      <c r="A16" s="2" t="s">
        <v>15</v>
      </c>
      <c r="E16" s="3"/>
    </row>
    <row r="17" spans="1:5">
      <c r="A17" t="s">
        <v>16</v>
      </c>
      <c r="B17" t="s">
        <v>10</v>
      </c>
      <c r="C17" s="3">
        <f>('PP-Nachweis'!N40*0.25)+50</f>
        <v>50</v>
      </c>
      <c r="E17" s="3">
        <f>('PP-Nachweis'!N95*0.25)+50</f>
        <v>50</v>
      </c>
    </row>
    <row r="18" spans="1:5">
      <c r="A18" t="s">
        <v>17</v>
      </c>
      <c r="B18" t="s">
        <v>10</v>
      </c>
      <c r="C18" s="3">
        <v>125</v>
      </c>
      <c r="E18" s="3">
        <v>125</v>
      </c>
    </row>
    <row r="19" spans="1:5">
      <c r="E19" s="3"/>
    </row>
    <row r="20" spans="1:5">
      <c r="A20" t="s">
        <v>18</v>
      </c>
      <c r="C20" s="3">
        <f>IF(C17&lt;=125,125,C17)</f>
        <v>125</v>
      </c>
      <c r="E20" s="3">
        <f>IF(E17&lt;=125,125,E17)</f>
        <v>125</v>
      </c>
    </row>
  </sheetData>
  <mergeCells count="2">
    <mergeCell ref="C1:C6"/>
    <mergeCell ref="E1:E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PP-Nachweis</vt:lpstr>
      <vt:lpstr>Steuerelemente</vt:lpstr>
    </vt:vector>
  </TitlesOfParts>
  <Company>Stadtverwaltung Bern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Zumkehr Bernhard, PRD BI</dc:creator>
  <cp:lastModifiedBy>Zumkehr Bernhard, PRD BI</cp:lastModifiedBy>
  <cp:lastPrinted>2015-03-05T14:05:36Z</cp:lastPrinted>
  <dcterms:created xsi:type="dcterms:W3CDTF">2003-03-07T13:26:00Z</dcterms:created>
  <dcterms:modified xsi:type="dcterms:W3CDTF">2015-03-05T14:08:11Z</dcterms:modified>
</cp:coreProperties>
</file>