
<file path=[Content_Types].xml><?xml version="1.0" encoding="utf-8"?>
<Types xmlns="http://schemas.openxmlformats.org/package/2006/content-types">
  <Default Extension="bin" ContentType="application/vnd.ms-office.vbaProject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 codeName="{DC747B9D-DBBB-FA85-71B4-595EBAB97821}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O:\3_Kommunikation\3_4_Externe_Kommunikation\Elektronische Medien\Internet\Downloads\"/>
    </mc:Choice>
  </mc:AlternateContent>
  <xr:revisionPtr revIDLastSave="0" documentId="13_ncr:1_{E1A6D3B3-E713-4EB7-9519-9A6034692886}" xr6:coauthVersionLast="47" xr6:coauthVersionMax="47" xr10:uidLastSave="{00000000-0000-0000-0000-000000000000}"/>
  <bookViews>
    <workbookView xWindow="-110" yWindow="-110" windowWidth="38620" windowHeight="21100" activeTab="1" xr2:uid="{CE77C126-0F37-4AB1-ACAE-8524F59276D4}"/>
  </bookViews>
  <sheets>
    <sheet name="Konventionelle Container" sheetId="1" r:id="rId1"/>
    <sheet name="Unterflurcontainer" sheetId="2" r:id="rId2"/>
    <sheet name="Grundlagendaten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2" l="1"/>
  <c r="B31" i="2"/>
  <c r="D27" i="3"/>
  <c r="D31" i="1"/>
  <c r="D43" i="1" s="1"/>
  <c r="D49" i="1" s="1"/>
  <c r="C31" i="1"/>
  <c r="C43" i="1" s="1"/>
  <c r="C49" i="1" s="1"/>
  <c r="B31" i="1"/>
  <c r="B43" i="1" s="1"/>
  <c r="B49" i="1" l="1"/>
  <c r="B50" i="1" s="1"/>
  <c r="D50" i="1"/>
  <c r="C50" i="1"/>
</calcChain>
</file>

<file path=xl/sharedStrings.xml><?xml version="1.0" encoding="utf-8"?>
<sst xmlns="http://schemas.openxmlformats.org/spreadsheetml/2006/main" count="61" uniqueCount="45">
  <si>
    <t>Berechnungstool für Container</t>
  </si>
  <si>
    <t>Bitte geben Sie hier die Anzahl Personen ein, die den Container benutzen werden (Anzahl Personen, die in diesem Haus / in dieser Überbauung / etc. leben):</t>
  </si>
  <si>
    <t>Für die von Ihnen eingegebene Anzahl Personen, rechnen wir mit folgendem Abfallvolumen (in Liter):</t>
  </si>
  <si>
    <t>Kehricht</t>
  </si>
  <si>
    <t>Papier/Karton</t>
  </si>
  <si>
    <t>Grüngut*</t>
  </si>
  <si>
    <t>Die verschiedenen Container werden unterschiedlich oft pro Woche geleert:</t>
  </si>
  <si>
    <t>Somit ergeben sich für Sie folgende Containervolumen (in Liter):</t>
  </si>
  <si>
    <t>Grösse des Containers</t>
  </si>
  <si>
    <t>Anzahl Container in dieser Grösse</t>
  </si>
  <si>
    <t>Grüngut</t>
  </si>
  <si>
    <t>1) Konventionelle Container für Haushalte (keine Gewerbebetriebe)</t>
  </si>
  <si>
    <t>Hinweis:</t>
  </si>
  <si>
    <t>Wenn bei Mehrfamilienhäusern gemäss Berechnung ein 360-Liter-Container knapp ausreicht, planen Sie bitte Platz für einen 770-Liter-Container ein, da sich die Anzahl Mieter*innen und somit das Abfallvolumen ändern kann.</t>
  </si>
  <si>
    <t>Wir empfehlen Ihnen folgende Container:</t>
  </si>
  <si>
    <r>
      <t xml:space="preserve">* Das Volumen des Grüngutes bezieht sich nur auf Rüst- und Speiseabfälle. Die Grüngutmenge von Liegenschaften </t>
    </r>
    <r>
      <rPr>
        <b/>
        <sz val="10"/>
        <color theme="1"/>
        <rFont val="Arial"/>
        <family val="2"/>
      </rPr>
      <t>mit Garten</t>
    </r>
    <r>
      <rPr>
        <sz val="10"/>
        <color theme="1"/>
        <rFont val="Arial"/>
        <family val="2"/>
      </rPr>
      <t xml:space="preserve"> ist abhängig von der Grösse und der Art des Gartens. Zusätzlich variiert die Menge stark nach Saison. </t>
    </r>
    <r>
      <rPr>
        <b/>
        <sz val="10"/>
        <color theme="1"/>
        <rFont val="Arial"/>
        <family val="2"/>
      </rPr>
      <t>Wir empfehlen, mind. die nächst grössere Containergrösse zu wählen</t>
    </r>
    <r>
      <rPr>
        <sz val="10"/>
        <color theme="1"/>
        <rFont val="Arial"/>
        <family val="2"/>
      </rPr>
      <t xml:space="preserve"> (Beispiel: Grüngut nur Rüst- und Speiseabfälle 240-Liter-Container, ergibt mind. einen 360-Liter-Container mit Garten).</t>
    </r>
  </si>
  <si>
    <t>2) Unterflurcontainer bei Hauskehricht-Sammelstellen für Haushalte (keine Gewerbebetriebe)</t>
  </si>
  <si>
    <t>Bitte geben Sie hier die Anzahl Personen ein, die den Container benutzen werden (Anzahl Personen, die in dieser Überbauung leben):</t>
  </si>
  <si>
    <r>
      <t>Für die von Ihnen eingegebene Anzahl Personen, empfehlen wir Ihnen folgende Anzahl Behälter à 5 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:</t>
    </r>
  </si>
  <si>
    <t>3) Grundlagendaten</t>
  </si>
  <si>
    <t>Abfallart</t>
  </si>
  <si>
    <t>Papier / Karton</t>
  </si>
  <si>
    <t>60 bis 130</t>
  </si>
  <si>
    <t>150 bis 500</t>
  </si>
  <si>
    <t>Bemerkungen</t>
  </si>
  <si>
    <t>variiert nach Art und Saison:
- ohne Garten: ca. 5.5 Liter / Woche und Person
- mit Garten: abhängig von Grösse und Art (Rasen, Sträucher, etc.)</t>
  </si>
  <si>
    <t>Weitere nützliche Erfahrungswerte:</t>
  </si>
  <si>
    <t>Anzahl 35-Liter-Abfallsäcke pro 770-Liter-Container</t>
  </si>
  <si>
    <t>Gewicht pro 770-Liter-Container</t>
  </si>
  <si>
    <t>Mittleres Gewicht pro 35-Liter-Abfallsack mit Sackgebühr</t>
  </si>
  <si>
    <t>Mittleres Gewicht pro 35-Liter-Abfallsack ohne Sackgebühr</t>
  </si>
  <si>
    <t>Abfallmenge im Hotel</t>
  </si>
  <si>
    <t>ca. 18 Stück</t>
  </si>
  <si>
    <t>90 bis 115 kg</t>
  </si>
  <si>
    <t>4.5 bis 5.5 kg</t>
  </si>
  <si>
    <t>3.2 kg</t>
  </si>
  <si>
    <t>Ein Hotelgast produziert ca. die halbe Abfallmenge eines Bewohners.</t>
  </si>
  <si>
    <t>Unterflurcontainer:</t>
  </si>
  <si>
    <t>Personen pro Behälter</t>
  </si>
  <si>
    <t xml:space="preserve">Menge pro Einwohner
und Jahr </t>
  </si>
  <si>
    <t>[kg/EW/Jahr]</t>
  </si>
  <si>
    <t xml:space="preserve">Volumen pro Einwohner
und Woche </t>
  </si>
  <si>
    <t>[L/EW/Woche]</t>
  </si>
  <si>
    <t>[kg/m3]</t>
  </si>
  <si>
    <t>Spezifisches Gewicht
(Dichte)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</si>
</sst>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 &quot;L&quot;"/>
  </numFmts>
  <fonts count="5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vertAlign val="superscript"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AEB0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3" borderId="2" xfId="0" applyNumberForma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DAEB0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6/relationships/vbaProject" Target="vbaProject.bin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431800</xdr:colOff>
      <xdr:row>13</xdr:row>
      <xdr:rowOff>131600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38A4EDF9-DCE8-2DAD-0761-B224F6566B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6427"/>
        <a:stretch/>
      </xdr:blipFill>
      <xdr:spPr>
        <a:xfrm>
          <a:off x="0" y="0"/>
          <a:ext cx="11436350" cy="2195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431800</xdr:colOff>
      <xdr:row>13</xdr:row>
      <xdr:rowOff>131600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F21F7F40-CFB7-4C28-B44E-73BDAA9204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6427"/>
        <a:stretch/>
      </xdr:blipFill>
      <xdr:spPr>
        <a:xfrm>
          <a:off x="0" y="0"/>
          <a:ext cx="11436350" cy="21953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577850</xdr:colOff>
      <xdr:row>13</xdr:row>
      <xdr:rowOff>131600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7674F8A1-B53F-46EA-BBA7-A12D81BF69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6427"/>
        <a:stretch/>
      </xdr:blipFill>
      <xdr:spPr>
        <a:xfrm>
          <a:off x="0" y="0"/>
          <a:ext cx="11436350" cy="21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01E72-5ADD-4916-B005-68A6A10CDB9A}">
  <sheetPr codeName="Tabelle1"/>
  <dimension ref="A17:P56"/>
  <sheetViews>
    <sheetView workbookViewId="0">
      <selection activeCell="B25" sqref="B25"/>
    </sheetView>
  </sheetViews>
  <sheetFormatPr baseColWidth="10" defaultRowHeight="12.5" x14ac:dyDescent="0.25"/>
  <cols>
    <col min="3" max="3" width="14.08984375" customWidth="1"/>
    <col min="5" max="5" width="1.6328125" customWidth="1"/>
    <col min="16" max="16" width="10.6328125" customWidth="1"/>
  </cols>
  <sheetData>
    <row r="17" spans="1:16" ht="25" x14ac:dyDescent="0.5">
      <c r="A17" s="2" t="s">
        <v>0</v>
      </c>
    </row>
    <row r="20" spans="1:16" ht="25" x14ac:dyDescent="0.5">
      <c r="A20" s="3" t="s">
        <v>11</v>
      </c>
    </row>
    <row r="23" spans="1:16" x14ac:dyDescent="0.25">
      <c r="B23" t="s">
        <v>1</v>
      </c>
    </row>
    <row r="24" spans="1:16" ht="13" thickBot="1" x14ac:dyDescent="0.3"/>
    <row r="25" spans="1:16" ht="25.5" thickBot="1" x14ac:dyDescent="0.55000000000000004">
      <c r="B25" s="15">
        <v>0</v>
      </c>
    </row>
    <row r="28" spans="1:16" x14ac:dyDescent="0.25">
      <c r="B28" t="s">
        <v>2</v>
      </c>
    </row>
    <row r="30" spans="1:16" ht="13" customHeight="1" x14ac:dyDescent="0.25">
      <c r="B30" s="16" t="s">
        <v>3</v>
      </c>
      <c r="C30" s="16" t="s">
        <v>4</v>
      </c>
      <c r="D30" s="16" t="s">
        <v>5</v>
      </c>
      <c r="F30" s="18" t="s">
        <v>15</v>
      </c>
      <c r="G30" s="19"/>
      <c r="H30" s="19"/>
      <c r="I30" s="19"/>
      <c r="J30" s="19"/>
      <c r="K30" s="19"/>
      <c r="L30" s="19"/>
      <c r="M30" s="19"/>
      <c r="N30" s="19"/>
      <c r="O30" s="19"/>
      <c r="P30" s="19"/>
    </row>
    <row r="31" spans="1:16" x14ac:dyDescent="0.25">
      <c r="B31" s="17">
        <f>Grundlagendaten!D25*B25</f>
        <v>0</v>
      </c>
      <c r="C31" s="17">
        <f>Grundlagendaten!$D$27*$B$25</f>
        <v>0</v>
      </c>
      <c r="D31" s="16">
        <f>5.5*B25</f>
        <v>0</v>
      </c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</row>
    <row r="32" spans="1:16" x14ac:dyDescent="0.25"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</row>
    <row r="34" spans="2:4" x14ac:dyDescent="0.25">
      <c r="B34" t="s">
        <v>6</v>
      </c>
    </row>
    <row r="36" spans="2:4" x14ac:dyDescent="0.25">
      <c r="B36" s="16" t="s">
        <v>3</v>
      </c>
      <c r="C36" s="16" t="s">
        <v>4</v>
      </c>
      <c r="D36" s="16" t="s">
        <v>10</v>
      </c>
    </row>
    <row r="37" spans="2:4" x14ac:dyDescent="0.25">
      <c r="B37" s="16">
        <v>2</v>
      </c>
      <c r="C37" s="16">
        <v>0.5</v>
      </c>
      <c r="D37" s="16">
        <v>1</v>
      </c>
    </row>
    <row r="40" spans="2:4" x14ac:dyDescent="0.25">
      <c r="B40" t="s">
        <v>7</v>
      </c>
    </row>
    <row r="42" spans="2:4" x14ac:dyDescent="0.25">
      <c r="B42" s="16" t="s">
        <v>3</v>
      </c>
      <c r="C42" s="16" t="s">
        <v>4</v>
      </c>
      <c r="D42" s="16" t="s">
        <v>10</v>
      </c>
    </row>
    <row r="43" spans="2:4" x14ac:dyDescent="0.25">
      <c r="B43" s="16">
        <f>B31/B37</f>
        <v>0</v>
      </c>
      <c r="C43" s="17">
        <f>C31/C37</f>
        <v>0</v>
      </c>
      <c r="D43" s="16">
        <f>D31/D37</f>
        <v>0</v>
      </c>
    </row>
    <row r="46" spans="2:4" ht="13" x14ac:dyDescent="0.3">
      <c r="B46" s="1" t="s">
        <v>14</v>
      </c>
    </row>
    <row r="48" spans="2:4" ht="13" x14ac:dyDescent="0.3">
      <c r="B48" s="14" t="s">
        <v>3</v>
      </c>
      <c r="C48" s="14" t="s">
        <v>4</v>
      </c>
      <c r="D48" s="14" t="s">
        <v>10</v>
      </c>
    </row>
    <row r="49" spans="2:8" ht="13" x14ac:dyDescent="0.3">
      <c r="B49" s="25">
        <f>IF(B43&lt;=140,140,IF(B43&lt;=240,240,IF(B43&lt;=360,360,770)))</f>
        <v>140</v>
      </c>
      <c r="C49" s="25">
        <f t="shared" ref="C49:D49" si="0">IF(C43&lt;=140,140,IF(C43&lt;=240,240,IF(C43&lt;=360,360,770)))</f>
        <v>140</v>
      </c>
      <c r="D49" s="25">
        <f t="shared" si="0"/>
        <v>140</v>
      </c>
      <c r="F49" t="s">
        <v>8</v>
      </c>
    </row>
    <row r="50" spans="2:8" ht="13" x14ac:dyDescent="0.3">
      <c r="B50" s="26">
        <f>ROUNDUP(B43/B49,0)</f>
        <v>0</v>
      </c>
      <c r="C50" s="26">
        <f t="shared" ref="C50:D50" si="1">ROUNDUP(C43/C49,0)</f>
        <v>0</v>
      </c>
      <c r="D50" s="26">
        <f t="shared" si="1"/>
        <v>0</v>
      </c>
      <c r="F50" t="s">
        <v>9</v>
      </c>
    </row>
    <row r="53" spans="2:8" ht="13" x14ac:dyDescent="0.3">
      <c r="B53" s="1" t="s">
        <v>12</v>
      </c>
    </row>
    <row r="54" spans="2:8" x14ac:dyDescent="0.25">
      <c r="B54" s="18" t="s">
        <v>13</v>
      </c>
      <c r="C54" s="18"/>
      <c r="D54" s="18"/>
      <c r="E54" s="18"/>
      <c r="F54" s="18"/>
      <c r="G54" s="18"/>
      <c r="H54" s="18"/>
    </row>
    <row r="55" spans="2:8" x14ac:dyDescent="0.25">
      <c r="B55" s="18"/>
      <c r="C55" s="18"/>
      <c r="D55" s="18"/>
      <c r="E55" s="18"/>
      <c r="F55" s="18"/>
      <c r="G55" s="18"/>
      <c r="H55" s="18"/>
    </row>
    <row r="56" spans="2:8" x14ac:dyDescent="0.25">
      <c r="B56" s="18"/>
      <c r="C56" s="18"/>
      <c r="D56" s="18"/>
      <c r="E56" s="18"/>
      <c r="F56" s="18"/>
      <c r="G56" s="18"/>
      <c r="H56" s="18"/>
    </row>
  </sheetData>
  <sheetProtection algorithmName="SHA-512" hashValue="qR6lDzKsFWJK6IVLy5UleDGrl8IQCXwL1PquGOpZvhA3AyS1bYm77FHIWDVrWMGTYOJl+i0jJuMXtLukk5jFEA==" saltValue="LQz2sLKXsHHsULeS1s6uVg==" spinCount="100000" sheet="1" formatCells="0" formatColumns="0" formatRows="0" insertColumns="0" insertRows="0" insertHyperlinks="0" deleteColumns="0" deleteRows="0" selectLockedCells="1" sort="0" autoFilter="0" pivotTables="0"/>
  <mergeCells count="2">
    <mergeCell ref="F30:P32"/>
    <mergeCell ref="B54:H56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D3D0B-7CF9-42EE-BF9D-6F81F99BC7AC}">
  <sheetPr codeName="Tabelle2"/>
  <dimension ref="A17:D31"/>
  <sheetViews>
    <sheetView tabSelected="1" workbookViewId="0">
      <selection activeCell="B25" sqref="B25"/>
    </sheetView>
  </sheetViews>
  <sheetFormatPr baseColWidth="10" defaultRowHeight="12.5" x14ac:dyDescent="0.25"/>
  <cols>
    <col min="3" max="3" width="14.08984375" customWidth="1"/>
    <col min="5" max="5" width="1.6328125" customWidth="1"/>
  </cols>
  <sheetData>
    <row r="17" spans="1:4" ht="25" x14ac:dyDescent="0.5">
      <c r="A17" s="2" t="s">
        <v>0</v>
      </c>
    </row>
    <row r="20" spans="1:4" ht="25" x14ac:dyDescent="0.5">
      <c r="A20" s="3" t="s">
        <v>16</v>
      </c>
    </row>
    <row r="23" spans="1:4" x14ac:dyDescent="0.25">
      <c r="B23" t="s">
        <v>17</v>
      </c>
    </row>
    <row r="24" spans="1:4" ht="13" thickBot="1" x14ac:dyDescent="0.3"/>
    <row r="25" spans="1:4" ht="25.5" thickBot="1" x14ac:dyDescent="0.55000000000000004">
      <c r="B25" s="15">
        <v>0</v>
      </c>
    </row>
    <row r="28" spans="1:4" ht="14.5" x14ac:dyDescent="0.25">
      <c r="B28" t="s">
        <v>18</v>
      </c>
    </row>
    <row r="30" spans="1:4" ht="13" x14ac:dyDescent="0.3">
      <c r="B30" s="14" t="s">
        <v>3</v>
      </c>
      <c r="C30" s="14" t="s">
        <v>4</v>
      </c>
      <c r="D30" s="1"/>
    </row>
    <row r="31" spans="1:4" ht="13" x14ac:dyDescent="0.3">
      <c r="B31" s="14">
        <f>ROUNDUP(B25/Grundlagendaten!C40,0)</f>
        <v>0</v>
      </c>
      <c r="C31" s="14">
        <f>ROUNDUP(B25/Grundlagendaten!C41,0)</f>
        <v>0</v>
      </c>
    </row>
  </sheetData>
  <sheetProtection algorithmName="SHA-512" hashValue="x6unC1XxUqUGQKv/8puYSojkykKOBNBiPp43AQUA+onSmmW1LRtiucRvXPSH/kzRfBZTo/Fc7I+cGG5F9SGJLg==" saltValue="LmLV0tEpRdWKK2Ano/RUog==" spinCount="100000" sheet="1" formatCells="0" formatColumns="0" formatRows="0" insertColumns="0" insertRows="0" insertHyperlinks="0" deleteColumns="0" deleteRows="0" selectLockedCells="1" sort="0" autoFilter="0" pivotTables="0"/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0A2D1-AB78-4DD2-A310-481C3978A8C0}">
  <sheetPr codeName="Tabelle3"/>
  <dimension ref="A17:F41"/>
  <sheetViews>
    <sheetView workbookViewId="0">
      <selection activeCell="C40" sqref="C40"/>
    </sheetView>
  </sheetViews>
  <sheetFormatPr baseColWidth="10" defaultRowHeight="12.5" x14ac:dyDescent="0.25"/>
  <cols>
    <col min="3" max="5" width="14.08984375" customWidth="1"/>
    <col min="6" max="6" width="58.6328125" customWidth="1"/>
  </cols>
  <sheetData>
    <row r="17" spans="1:6" ht="25" x14ac:dyDescent="0.5">
      <c r="A17" s="2" t="s">
        <v>0</v>
      </c>
    </row>
    <row r="20" spans="1:6" ht="25" x14ac:dyDescent="0.5">
      <c r="A20" s="3" t="s">
        <v>19</v>
      </c>
    </row>
    <row r="23" spans="1:6" ht="39" customHeight="1" x14ac:dyDescent="0.25">
      <c r="B23" s="23" t="s">
        <v>20</v>
      </c>
      <c r="C23" s="11" t="s">
        <v>39</v>
      </c>
      <c r="D23" s="11" t="s">
        <v>41</v>
      </c>
      <c r="E23" s="11" t="s">
        <v>44</v>
      </c>
      <c r="F23" s="21" t="s">
        <v>24</v>
      </c>
    </row>
    <row r="24" spans="1:6" ht="12.5" customHeight="1" x14ac:dyDescent="0.25">
      <c r="B24" s="24"/>
      <c r="C24" s="12" t="s">
        <v>40</v>
      </c>
      <c r="D24" s="12" t="s">
        <v>42</v>
      </c>
      <c r="E24" s="12" t="s">
        <v>43</v>
      </c>
      <c r="F24" s="22"/>
    </row>
    <row r="25" spans="1:6" ht="39" customHeight="1" x14ac:dyDescent="0.25">
      <c r="B25" s="8" t="s">
        <v>3</v>
      </c>
      <c r="C25" s="10"/>
      <c r="D25" s="10">
        <v>25</v>
      </c>
      <c r="E25" s="10"/>
      <c r="F25" s="4"/>
    </row>
    <row r="26" spans="1:6" ht="39" customHeight="1" x14ac:dyDescent="0.25">
      <c r="B26" s="8" t="s">
        <v>10</v>
      </c>
      <c r="C26" s="5" t="s">
        <v>22</v>
      </c>
      <c r="D26" s="5"/>
      <c r="E26" s="5" t="s">
        <v>23</v>
      </c>
      <c r="F26" s="7" t="s">
        <v>25</v>
      </c>
    </row>
    <row r="27" spans="1:6" ht="39" customHeight="1" x14ac:dyDescent="0.25">
      <c r="B27" s="9" t="s">
        <v>21</v>
      </c>
      <c r="C27" s="5"/>
      <c r="D27" s="13">
        <f>(15.9/2)*1.35</f>
        <v>10.732500000000002</v>
      </c>
      <c r="E27" s="5"/>
      <c r="F27" s="4"/>
    </row>
    <row r="30" spans="1:6" ht="13" x14ac:dyDescent="0.3">
      <c r="B30" s="1" t="s">
        <v>26</v>
      </c>
    </row>
    <row r="31" spans="1:6" x14ac:dyDescent="0.25">
      <c r="B31" s="20" t="s">
        <v>27</v>
      </c>
      <c r="C31" s="20"/>
      <c r="D31" s="20"/>
      <c r="E31" s="20"/>
      <c r="F31" s="4" t="s">
        <v>32</v>
      </c>
    </row>
    <row r="32" spans="1:6" x14ac:dyDescent="0.25">
      <c r="B32" s="20" t="s">
        <v>28</v>
      </c>
      <c r="C32" s="20"/>
      <c r="D32" s="20"/>
      <c r="E32" s="20"/>
      <c r="F32" s="4" t="s">
        <v>33</v>
      </c>
    </row>
    <row r="33" spans="2:6" x14ac:dyDescent="0.25">
      <c r="B33" s="20" t="s">
        <v>29</v>
      </c>
      <c r="C33" s="20"/>
      <c r="D33" s="20"/>
      <c r="E33" s="20"/>
      <c r="F33" s="4" t="s">
        <v>34</v>
      </c>
    </row>
    <row r="34" spans="2:6" x14ac:dyDescent="0.25">
      <c r="B34" s="20" t="s">
        <v>30</v>
      </c>
      <c r="C34" s="20"/>
      <c r="D34" s="20"/>
      <c r="E34" s="20"/>
      <c r="F34" s="4" t="s">
        <v>35</v>
      </c>
    </row>
    <row r="35" spans="2:6" x14ac:dyDescent="0.25">
      <c r="B35" s="20" t="s">
        <v>31</v>
      </c>
      <c r="C35" s="20"/>
      <c r="D35" s="20"/>
      <c r="E35" s="20"/>
      <c r="F35" s="4" t="s">
        <v>36</v>
      </c>
    </row>
    <row r="38" spans="2:6" ht="13" x14ac:dyDescent="0.3">
      <c r="B38" s="1" t="s">
        <v>37</v>
      </c>
    </row>
    <row r="39" spans="2:6" ht="25" customHeight="1" x14ac:dyDescent="0.25">
      <c r="B39" s="8"/>
      <c r="C39" s="6" t="s">
        <v>38</v>
      </c>
    </row>
    <row r="40" spans="2:6" ht="25" customHeight="1" x14ac:dyDescent="0.25">
      <c r="B40" s="8" t="s">
        <v>3</v>
      </c>
      <c r="C40" s="5">
        <v>150</v>
      </c>
    </row>
    <row r="41" spans="2:6" ht="25" x14ac:dyDescent="0.25">
      <c r="B41" s="9" t="s">
        <v>21</v>
      </c>
      <c r="C41" s="5">
        <v>150</v>
      </c>
    </row>
  </sheetData>
  <sheetProtection algorithmName="SHA-512" hashValue="MZwtZnkhbXvyzKsVqUsfwc67wI10kkBDqqAeGH97TqwA1BjjQhiBJc49Xoc51ALnwMIDhVOffcbj7T03Auwm8g==" saltValue="YFAu0M6K9b9k2zPAoabs9w==" spinCount="100000" sheet="1" formatCells="0" formatColumns="0" formatRows="0" insertColumns="0" insertRows="0" insertHyperlinks="0" deleteColumns="0" deleteRows="0" sort="0" autoFilter="0" pivotTables="0"/>
  <mergeCells count="7">
    <mergeCell ref="B34:E34"/>
    <mergeCell ref="B35:E35"/>
    <mergeCell ref="F23:F24"/>
    <mergeCell ref="B23:B24"/>
    <mergeCell ref="B31:E31"/>
    <mergeCell ref="B32:E32"/>
    <mergeCell ref="B33:E33"/>
  </mergeCells>
  <pageMargins left="0.7" right="0.7" top="0.78740157499999996" bottom="0.78740157499999996" header="0.3" footer="0.3"/>
  <drawing r:id="rId1"/>
</worksheet>
</file>

<file path=docMetadata/LabelInfo.xml><?xml version="1.0" encoding="utf-8"?>
<clbl:labelList xmlns:clbl="http://schemas.microsoft.com/office/2020/mipLabelMetadata">
  <clbl:label id="{c45dfc26-edbc-44f1-bd07-a2e94e5890ce}" enabled="1" method="Standard" siteId="{815d4e96-e3a0-41eb-9183-2fea315f327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Konventionelle Container</vt:lpstr>
      <vt:lpstr>Unterflurcontainer</vt:lpstr>
      <vt:lpstr>Grundlagendaten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Lüthi Sandra, TVS ERB</dc:creator>
  <cp:lastModifiedBy>Lüthi Sandra, TVS ERB</cp:lastModifiedBy>
  <dcterms:created xsi:type="dcterms:W3CDTF">2024-11-27T07:03:15Z</dcterms:created>
  <dcterms:modified xsi:type="dcterms:W3CDTF">2025-01-07T06:53:48Z</dcterms:modified>
</cp:coreProperties>
</file>