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9.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O:\800_SE_GW\810_SE\01_Objekte\05_Stadt\04_TAB\Musterpläne_Entsiegelung\06_Projekt\8_03_Tabellen\"/>
    </mc:Choice>
  </mc:AlternateContent>
  <xr:revisionPtr revIDLastSave="0" documentId="13_ncr:1_{9F56CE8F-5211-474E-9CBE-83770831BEFC}" xr6:coauthVersionLast="47" xr6:coauthVersionMax="47" xr10:uidLastSave="{00000000-0000-0000-0000-000000000000}"/>
  <workbookProtection workbookAlgorithmName="SHA-512" workbookHashValue="Q76eEUmU9e/pgJztqlM7nZd8FxTwIuw5lNAFiK9BvtaA+mRwUN0wCwiWoteWycfWiCDk7QuPatZfJWt8vcFq3w==" workbookSaltValue="KoqRWeKFiItliGB4R5wUIg==" workbookSpinCount="100000" lockStructure="1"/>
  <bookViews>
    <workbookView xWindow="-120" yWindow="-120" windowWidth="29040" windowHeight="15720" xr2:uid="{00000000-000D-0000-FFFF-FFFF00000000}"/>
  </bookViews>
  <sheets>
    <sheet name="TAB-A. Projektkenndaten" sheetId="28" r:id="rId1"/>
    <sheet name="TAB-B. Zulässigkeitsprüfung" sheetId="24" r:id="rId2"/>
    <sheet name="TAB-C. Dimensionierungsnachweis" sheetId="17" r:id="rId3"/>
    <sheet name="Abb. DA21d Bemessungsdiagramm" sheetId="21" r:id="rId4"/>
    <sheet name="Fn ln(x) aus VSA-RL z=10" sheetId="6" state="hidden" r:id="rId5"/>
    <sheet name="Fn e^x aus VSA-RL z=10" sheetId="25" state="hidden" r:id="rId6"/>
    <sheet name="Fn ln(x) aus VSA-RL z=5" sheetId="7" state="hidden" r:id="rId7"/>
    <sheet name="Fn e^x aus VSA-RL z=5" sheetId="26" state="hidden" r:id="rId8"/>
    <sheet name="Fn ln(x) aus VSA-RL z=2" sheetId="18" state="hidden" r:id="rId9"/>
    <sheet name="Fn ln(x) aus VSA-RL z=1" sheetId="19" state="hidden" r:id="rId10"/>
    <sheet name="Fn ln(x) aus VSA-RL z=0.5" sheetId="20" state="hidden" r:id="rId11"/>
    <sheet name="x. Dropdownmenüs" sheetId="8" state="hidden" r:id="rId12"/>
    <sheet name="y. Versionsverlauf" sheetId="30" state="hidden" r:id="rId13"/>
  </sheets>
  <definedNames>
    <definedName name="_xlnm.Print_Area" localSheetId="3">'Abb. DA21d Bemessungsdiagramm'!$A$1:$Q$61</definedName>
    <definedName name="_xlnm.Print_Area" localSheetId="0">'TAB-A. Projektkenndaten'!$A$1:$P$63</definedName>
    <definedName name="_xlnm.Print_Area" localSheetId="1">'TAB-B. Zulässigkeitsprüfung'!$A$1:$AF$421</definedName>
    <definedName name="_xlnm.Print_Area" localSheetId="2">'TAB-C. Dimensionierungsnachweis'!$A$1:$X$420</definedName>
    <definedName name="_xlnm.Print_Area" localSheetId="11">'x. Dropdownmenüs'!$A$1:$Q$122</definedName>
    <definedName name="_xlnm.Print_Area" localSheetId="12">'y. Versionsverlauf'!$A$1:$Q$61</definedName>
    <definedName name="_xlnm.Print_Titles" localSheetId="1">'TAB-B. Zulässigkeitsprüfung'!$1:$20</definedName>
    <definedName name="_xlnm.Print_Titles" localSheetId="2">'TAB-C. Dimensionierungsnachweis'!$1:$19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6" i="17" l="1"/>
  <c r="B116" i="17"/>
  <c r="C116" i="17"/>
  <c r="F116" i="17"/>
  <c r="H116" i="17" s="1"/>
  <c r="L116" i="17"/>
  <c r="E116" i="17" s="1"/>
  <c r="M116" i="17"/>
  <c r="P116" i="17" s="1"/>
  <c r="O116" i="17"/>
  <c r="Q116" i="17"/>
  <c r="U116" i="17"/>
  <c r="A117" i="17"/>
  <c r="B117" i="17"/>
  <c r="C117" i="17"/>
  <c r="L117" i="17"/>
  <c r="E117" i="17" s="1"/>
  <c r="M117" i="17"/>
  <c r="F117" i="17" s="1"/>
  <c r="H117" i="17" s="1"/>
  <c r="O117" i="17"/>
  <c r="P117" i="17" s="1"/>
  <c r="Q117" i="17"/>
  <c r="U117" i="17"/>
  <c r="A118" i="17"/>
  <c r="B118" i="17"/>
  <c r="C118" i="17"/>
  <c r="L118" i="17"/>
  <c r="E118" i="17" s="1"/>
  <c r="M118" i="17"/>
  <c r="F118" i="17" s="1"/>
  <c r="O118" i="17"/>
  <c r="Q118" i="17"/>
  <c r="U118" i="17"/>
  <c r="A119" i="17"/>
  <c r="B119" i="17"/>
  <c r="C119" i="17"/>
  <c r="L119" i="17"/>
  <c r="E119" i="17" s="1"/>
  <c r="M119" i="17"/>
  <c r="F119" i="17" s="1"/>
  <c r="H119" i="17" s="1"/>
  <c r="O119" i="17"/>
  <c r="P119" i="17" s="1"/>
  <c r="Q119" i="17"/>
  <c r="U119" i="17"/>
  <c r="A120" i="17"/>
  <c r="B120" i="17"/>
  <c r="C120" i="17"/>
  <c r="F120" i="17"/>
  <c r="L120" i="17"/>
  <c r="E120" i="17" s="1"/>
  <c r="M120" i="17"/>
  <c r="P120" i="17" s="1"/>
  <c r="O120" i="17"/>
  <c r="Q120" i="17"/>
  <c r="U120" i="17"/>
  <c r="A121" i="17"/>
  <c r="B121" i="17"/>
  <c r="C121" i="17"/>
  <c r="L121" i="17"/>
  <c r="E121" i="17" s="1"/>
  <c r="M121" i="17"/>
  <c r="F121" i="17" s="1"/>
  <c r="H121" i="17" s="1"/>
  <c r="O121" i="17"/>
  <c r="P121" i="17" s="1"/>
  <c r="Q121" i="17"/>
  <c r="U121" i="17"/>
  <c r="A122" i="17"/>
  <c r="B122" i="17"/>
  <c r="C122" i="17"/>
  <c r="L122" i="17"/>
  <c r="E122" i="17" s="1"/>
  <c r="M122" i="17"/>
  <c r="F122" i="17" s="1"/>
  <c r="O122" i="17"/>
  <c r="Q122" i="17"/>
  <c r="U122" i="17"/>
  <c r="A123" i="17"/>
  <c r="B123" i="17"/>
  <c r="C123" i="17"/>
  <c r="L123" i="17"/>
  <c r="E123" i="17" s="1"/>
  <c r="M123" i="17"/>
  <c r="F123" i="17" s="1"/>
  <c r="O123" i="17"/>
  <c r="Q123" i="17"/>
  <c r="U123" i="17"/>
  <c r="A124" i="17"/>
  <c r="B124" i="17"/>
  <c r="C124" i="17"/>
  <c r="L124" i="17"/>
  <c r="E124" i="17" s="1"/>
  <c r="M124" i="17"/>
  <c r="F124" i="17" s="1"/>
  <c r="O124" i="17"/>
  <c r="Q124" i="17"/>
  <c r="U124" i="17"/>
  <c r="A125" i="17"/>
  <c r="B125" i="17"/>
  <c r="C125" i="17"/>
  <c r="L125" i="17"/>
  <c r="E125" i="17" s="1"/>
  <c r="M125" i="17"/>
  <c r="F125" i="17" s="1"/>
  <c r="H125" i="17" s="1"/>
  <c r="O125" i="17"/>
  <c r="P125" i="17" s="1"/>
  <c r="Q125" i="17"/>
  <c r="U125" i="17"/>
  <c r="A126" i="17"/>
  <c r="B126" i="17"/>
  <c r="C126" i="17"/>
  <c r="L126" i="17"/>
  <c r="E126" i="17" s="1"/>
  <c r="M126" i="17"/>
  <c r="F126" i="17" s="1"/>
  <c r="O126" i="17"/>
  <c r="Q126" i="17"/>
  <c r="U126" i="17"/>
  <c r="A127" i="17"/>
  <c r="B127" i="17"/>
  <c r="C127" i="17"/>
  <c r="L127" i="17"/>
  <c r="E127" i="17" s="1"/>
  <c r="M127" i="17"/>
  <c r="F127" i="17" s="1"/>
  <c r="I127" i="17" s="1"/>
  <c r="J127" i="17" s="1"/>
  <c r="O127" i="17"/>
  <c r="P127" i="17" s="1"/>
  <c r="Q127" i="17"/>
  <c r="U127" i="17"/>
  <c r="A128" i="17"/>
  <c r="B128" i="17"/>
  <c r="C128" i="17"/>
  <c r="L128" i="17"/>
  <c r="E128" i="17" s="1"/>
  <c r="M128" i="17"/>
  <c r="F128" i="17" s="1"/>
  <c r="I128" i="17" s="1"/>
  <c r="J128" i="17" s="1"/>
  <c r="O128" i="17"/>
  <c r="Q128" i="17"/>
  <c r="U128" i="17"/>
  <c r="A129" i="17"/>
  <c r="B129" i="17"/>
  <c r="C129" i="17"/>
  <c r="H129" i="17" s="1"/>
  <c r="L129" i="17"/>
  <c r="E129" i="17" s="1"/>
  <c r="M129" i="17"/>
  <c r="F129" i="17" s="1"/>
  <c r="O129" i="17"/>
  <c r="P129" i="17"/>
  <c r="Q129" i="17"/>
  <c r="U129" i="17"/>
  <c r="A130" i="17"/>
  <c r="B130" i="17"/>
  <c r="C130" i="17"/>
  <c r="L130" i="17"/>
  <c r="E130" i="17" s="1"/>
  <c r="M130" i="17"/>
  <c r="F130" i="17" s="1"/>
  <c r="H130" i="17" s="1"/>
  <c r="O130" i="17"/>
  <c r="P130" i="17"/>
  <c r="Q130" i="17"/>
  <c r="U130" i="17"/>
  <c r="A131" i="17"/>
  <c r="B131" i="17"/>
  <c r="C131" i="17"/>
  <c r="L131" i="17"/>
  <c r="E131" i="17" s="1"/>
  <c r="M131" i="17"/>
  <c r="F131" i="17" s="1"/>
  <c r="O131" i="17"/>
  <c r="P131" i="17"/>
  <c r="Q131" i="17"/>
  <c r="U131" i="17"/>
  <c r="A132" i="17"/>
  <c r="B132" i="17"/>
  <c r="C132" i="17"/>
  <c r="L132" i="17"/>
  <c r="E132" i="17" s="1"/>
  <c r="M132" i="17"/>
  <c r="F132" i="17" s="1"/>
  <c r="O132" i="17"/>
  <c r="Q132" i="17"/>
  <c r="U132" i="17"/>
  <c r="A133" i="17"/>
  <c r="B133" i="17"/>
  <c r="C133" i="17"/>
  <c r="L133" i="17"/>
  <c r="E133" i="17" s="1"/>
  <c r="M133" i="17"/>
  <c r="F133" i="17" s="1"/>
  <c r="O133" i="17"/>
  <c r="P133" i="17" s="1"/>
  <c r="Q133" i="17"/>
  <c r="U133" i="17"/>
  <c r="A134" i="17"/>
  <c r="B134" i="17"/>
  <c r="C134" i="17"/>
  <c r="L134" i="17"/>
  <c r="E134" i="17" s="1"/>
  <c r="M134" i="17"/>
  <c r="F134" i="17" s="1"/>
  <c r="O134" i="17"/>
  <c r="P134" i="17"/>
  <c r="Q134" i="17"/>
  <c r="U134" i="17"/>
  <c r="A135" i="17"/>
  <c r="B135" i="17"/>
  <c r="C135" i="17"/>
  <c r="F135" i="17"/>
  <c r="L135" i="17"/>
  <c r="E135" i="17" s="1"/>
  <c r="M135" i="17"/>
  <c r="O135" i="17"/>
  <c r="P135" i="17" s="1"/>
  <c r="Q135" i="17"/>
  <c r="U135" i="17"/>
  <c r="A136" i="17"/>
  <c r="B136" i="17"/>
  <c r="C136" i="17"/>
  <c r="L136" i="17"/>
  <c r="E136" i="17" s="1"/>
  <c r="M136" i="17"/>
  <c r="F136" i="17" s="1"/>
  <c r="O136" i="17"/>
  <c r="Q136" i="17"/>
  <c r="U136" i="17"/>
  <c r="A137" i="17"/>
  <c r="B137" i="17"/>
  <c r="C137" i="17"/>
  <c r="I137" i="17" s="1"/>
  <c r="J137" i="17" s="1"/>
  <c r="R137" i="17" s="1"/>
  <c r="S137" i="17" s="1"/>
  <c r="L137" i="17"/>
  <c r="E137" i="17" s="1"/>
  <c r="M137" i="17"/>
  <c r="F137" i="17" s="1"/>
  <c r="H137" i="17" s="1"/>
  <c r="O137" i="17"/>
  <c r="P137" i="17" s="1"/>
  <c r="Q137" i="17"/>
  <c r="U137" i="17"/>
  <c r="A138" i="17"/>
  <c r="B138" i="17"/>
  <c r="C138" i="17"/>
  <c r="I138" i="17"/>
  <c r="L138" i="17"/>
  <c r="E138" i="17" s="1"/>
  <c r="M138" i="17"/>
  <c r="F138" i="17" s="1"/>
  <c r="O138" i="17"/>
  <c r="P138" i="17" s="1"/>
  <c r="Q138" i="17"/>
  <c r="U138" i="17"/>
  <c r="A139" i="17"/>
  <c r="B139" i="17"/>
  <c r="C139" i="17"/>
  <c r="L139" i="17"/>
  <c r="E139" i="17" s="1"/>
  <c r="M139" i="17"/>
  <c r="F139" i="17" s="1"/>
  <c r="H139" i="17" s="1"/>
  <c r="O139" i="17"/>
  <c r="P139" i="17"/>
  <c r="Q139" i="17"/>
  <c r="U139" i="17"/>
  <c r="A140" i="17"/>
  <c r="B140" i="17"/>
  <c r="C140" i="17"/>
  <c r="F140" i="17"/>
  <c r="L140" i="17"/>
  <c r="E140" i="17" s="1"/>
  <c r="M140" i="17"/>
  <c r="O140" i="17"/>
  <c r="Q140" i="17"/>
  <c r="U140" i="17"/>
  <c r="A141" i="17"/>
  <c r="B141" i="17"/>
  <c r="C141" i="17"/>
  <c r="L141" i="17"/>
  <c r="E141" i="17" s="1"/>
  <c r="M141" i="17"/>
  <c r="F141" i="17" s="1"/>
  <c r="I141" i="17" s="1"/>
  <c r="J141" i="17" s="1"/>
  <c r="O141" i="17"/>
  <c r="P141" i="17"/>
  <c r="R141" i="17" s="1"/>
  <c r="S141" i="17" s="1"/>
  <c r="Q141" i="17"/>
  <c r="U141" i="17"/>
  <c r="A142" i="17"/>
  <c r="B142" i="17"/>
  <c r="C142" i="17"/>
  <c r="L142" i="17"/>
  <c r="E142" i="17" s="1"/>
  <c r="M142" i="17"/>
  <c r="F142" i="17" s="1"/>
  <c r="O142" i="17"/>
  <c r="Q142" i="17"/>
  <c r="U142" i="17"/>
  <c r="A143" i="17"/>
  <c r="B143" i="17"/>
  <c r="C143" i="17"/>
  <c r="L143" i="17"/>
  <c r="E143" i="17" s="1"/>
  <c r="M143" i="17"/>
  <c r="F143" i="17" s="1"/>
  <c r="O143" i="17"/>
  <c r="P143" i="17"/>
  <c r="Q143" i="17"/>
  <c r="U143" i="17"/>
  <c r="A144" i="17"/>
  <c r="B144" i="17"/>
  <c r="C144" i="17"/>
  <c r="H144" i="17"/>
  <c r="I144" i="17"/>
  <c r="J144" i="17" s="1"/>
  <c r="L144" i="17"/>
  <c r="E144" i="17" s="1"/>
  <c r="M144" i="17"/>
  <c r="F144" i="17" s="1"/>
  <c r="O144" i="17"/>
  <c r="Q144" i="17"/>
  <c r="U144" i="17"/>
  <c r="A145" i="17"/>
  <c r="B145" i="17"/>
  <c r="C145" i="17"/>
  <c r="L145" i="17"/>
  <c r="E145" i="17" s="1"/>
  <c r="M145" i="17"/>
  <c r="F145" i="17" s="1"/>
  <c r="O145" i="17"/>
  <c r="Q145" i="17"/>
  <c r="U145" i="17"/>
  <c r="A146" i="17"/>
  <c r="B146" i="17"/>
  <c r="C146" i="17"/>
  <c r="L146" i="17"/>
  <c r="E146" i="17" s="1"/>
  <c r="M146" i="17"/>
  <c r="F146" i="17" s="1"/>
  <c r="I146" i="17" s="1"/>
  <c r="J146" i="17" s="1"/>
  <c r="O146" i="17"/>
  <c r="P146" i="17" s="1"/>
  <c r="R146" i="17" s="1"/>
  <c r="S146" i="17" s="1"/>
  <c r="T146" i="17" s="1"/>
  <c r="Q146" i="17"/>
  <c r="U146" i="17"/>
  <c r="A147" i="17"/>
  <c r="B147" i="17"/>
  <c r="C147" i="17"/>
  <c r="L147" i="17"/>
  <c r="E147" i="17" s="1"/>
  <c r="M147" i="17"/>
  <c r="F147" i="17" s="1"/>
  <c r="I147" i="17" s="1"/>
  <c r="J147" i="17" s="1"/>
  <c r="R147" i="17" s="1"/>
  <c r="S147" i="17" s="1"/>
  <c r="T147" i="17" s="1"/>
  <c r="O147" i="17"/>
  <c r="P147" i="17" s="1"/>
  <c r="Q147" i="17"/>
  <c r="U147" i="17"/>
  <c r="A148" i="17"/>
  <c r="B148" i="17"/>
  <c r="C148" i="17"/>
  <c r="L148" i="17"/>
  <c r="E148" i="17" s="1"/>
  <c r="M148" i="17"/>
  <c r="F148" i="17" s="1"/>
  <c r="I148" i="17" s="1"/>
  <c r="J148" i="17" s="1"/>
  <c r="O148" i="17"/>
  <c r="Q148" i="17"/>
  <c r="U148" i="17"/>
  <c r="A149" i="17"/>
  <c r="B149" i="17"/>
  <c r="C149" i="17"/>
  <c r="L149" i="17"/>
  <c r="E149" i="17" s="1"/>
  <c r="M149" i="17"/>
  <c r="F149" i="17" s="1"/>
  <c r="H149" i="17" s="1"/>
  <c r="O149" i="17"/>
  <c r="P149" i="17"/>
  <c r="Q149" i="17"/>
  <c r="U149" i="17"/>
  <c r="A150" i="17"/>
  <c r="B150" i="17"/>
  <c r="C150" i="17"/>
  <c r="E150" i="17"/>
  <c r="H150" i="17"/>
  <c r="I150" i="17"/>
  <c r="L150" i="17"/>
  <c r="M150" i="17"/>
  <c r="F150" i="17" s="1"/>
  <c r="O150" i="17"/>
  <c r="P150" i="17" s="1"/>
  <c r="Q150" i="17"/>
  <c r="U150" i="17"/>
  <c r="A151" i="17"/>
  <c r="B151" i="17"/>
  <c r="C151" i="17"/>
  <c r="L151" i="17"/>
  <c r="E151" i="17" s="1"/>
  <c r="M151" i="17"/>
  <c r="F151" i="17" s="1"/>
  <c r="H151" i="17" s="1"/>
  <c r="O151" i="17"/>
  <c r="P151" i="17"/>
  <c r="Q151" i="17"/>
  <c r="U151" i="17"/>
  <c r="A152" i="17"/>
  <c r="B152" i="17"/>
  <c r="C152" i="17"/>
  <c r="F152" i="17"/>
  <c r="H152" i="17" s="1"/>
  <c r="L152" i="17"/>
  <c r="E152" i="17" s="1"/>
  <c r="M152" i="17"/>
  <c r="O152" i="17"/>
  <c r="P152" i="17" s="1"/>
  <c r="Q152" i="17"/>
  <c r="U152" i="17"/>
  <c r="A153" i="17"/>
  <c r="B153" i="17"/>
  <c r="C153" i="17"/>
  <c r="L153" i="17"/>
  <c r="E153" i="17" s="1"/>
  <c r="M153" i="17"/>
  <c r="F153" i="17" s="1"/>
  <c r="I153" i="17" s="1"/>
  <c r="O153" i="17"/>
  <c r="P153" i="17" s="1"/>
  <c r="Q153" i="17"/>
  <c r="U153" i="17"/>
  <c r="A154" i="17"/>
  <c r="B154" i="17"/>
  <c r="C154" i="17"/>
  <c r="L154" i="17"/>
  <c r="E154" i="17" s="1"/>
  <c r="M154" i="17"/>
  <c r="F154" i="17" s="1"/>
  <c r="I154" i="17" s="1"/>
  <c r="O154" i="17"/>
  <c r="P154" i="17"/>
  <c r="Q154" i="17"/>
  <c r="U154" i="17"/>
  <c r="A155" i="17"/>
  <c r="B155" i="17"/>
  <c r="C155" i="17"/>
  <c r="H155" i="17" s="1"/>
  <c r="L155" i="17"/>
  <c r="E155" i="17" s="1"/>
  <c r="M155" i="17"/>
  <c r="F155" i="17" s="1"/>
  <c r="O155" i="17"/>
  <c r="P155" i="17"/>
  <c r="Q155" i="17"/>
  <c r="U155" i="17"/>
  <c r="A156" i="17"/>
  <c r="B156" i="17"/>
  <c r="C156" i="17"/>
  <c r="L156" i="17"/>
  <c r="E156" i="17" s="1"/>
  <c r="M156" i="17"/>
  <c r="O156" i="17"/>
  <c r="Q156" i="17"/>
  <c r="U156" i="17"/>
  <c r="A157" i="17"/>
  <c r="B157" i="17"/>
  <c r="C157" i="17"/>
  <c r="L157" i="17"/>
  <c r="E157" i="17" s="1"/>
  <c r="M157" i="17"/>
  <c r="F157" i="17" s="1"/>
  <c r="O157" i="17"/>
  <c r="P157" i="17"/>
  <c r="Q157" i="17"/>
  <c r="U157" i="17"/>
  <c r="A158" i="17"/>
  <c r="B158" i="17"/>
  <c r="C158" i="17"/>
  <c r="L158" i="17"/>
  <c r="E158" i="17" s="1"/>
  <c r="M158" i="17"/>
  <c r="F158" i="17" s="1"/>
  <c r="O158" i="17"/>
  <c r="Q158" i="17"/>
  <c r="U158" i="17"/>
  <c r="A159" i="17"/>
  <c r="B159" i="17"/>
  <c r="C159" i="17"/>
  <c r="L159" i="17"/>
  <c r="E159" i="17" s="1"/>
  <c r="M159" i="17"/>
  <c r="F159" i="17" s="1"/>
  <c r="H159" i="17" s="1"/>
  <c r="O159" i="17"/>
  <c r="P159" i="17" s="1"/>
  <c r="Q159" i="17"/>
  <c r="U159" i="17"/>
  <c r="A160" i="17"/>
  <c r="B160" i="17"/>
  <c r="C160" i="17"/>
  <c r="L160" i="17"/>
  <c r="E160" i="17" s="1"/>
  <c r="M160" i="17"/>
  <c r="F160" i="17" s="1"/>
  <c r="I160" i="17" s="1"/>
  <c r="O160" i="17"/>
  <c r="P160" i="17" s="1"/>
  <c r="Q160" i="17"/>
  <c r="U160" i="17"/>
  <c r="A161" i="17"/>
  <c r="B161" i="17"/>
  <c r="C161" i="17"/>
  <c r="L161" i="17"/>
  <c r="E161" i="17" s="1"/>
  <c r="M161" i="17"/>
  <c r="F161" i="17" s="1"/>
  <c r="O161" i="17"/>
  <c r="P161" i="17"/>
  <c r="Q161" i="17"/>
  <c r="U161" i="17"/>
  <c r="A162" i="17"/>
  <c r="B162" i="17"/>
  <c r="C162" i="17"/>
  <c r="L162" i="17"/>
  <c r="E162" i="17" s="1"/>
  <c r="M162" i="17"/>
  <c r="F162" i="17" s="1"/>
  <c r="O162" i="17"/>
  <c r="Q162" i="17"/>
  <c r="U162" i="17"/>
  <c r="A163" i="17"/>
  <c r="B163" i="17"/>
  <c r="C163" i="17"/>
  <c r="L163" i="17"/>
  <c r="E163" i="17" s="1"/>
  <c r="M163" i="17"/>
  <c r="F163" i="17" s="1"/>
  <c r="O163" i="17"/>
  <c r="Q163" i="17"/>
  <c r="U163" i="17"/>
  <c r="A164" i="17"/>
  <c r="B164" i="17"/>
  <c r="C164" i="17"/>
  <c r="L164" i="17"/>
  <c r="E164" i="17" s="1"/>
  <c r="M164" i="17"/>
  <c r="F164" i="17" s="1"/>
  <c r="O164" i="17"/>
  <c r="Q164" i="17"/>
  <c r="U164" i="17"/>
  <c r="A165" i="17"/>
  <c r="B165" i="17"/>
  <c r="C165" i="17"/>
  <c r="L165" i="17"/>
  <c r="E165" i="17" s="1"/>
  <c r="M165" i="17"/>
  <c r="F165" i="17" s="1"/>
  <c r="O165" i="17"/>
  <c r="P165" i="17"/>
  <c r="Q165" i="17"/>
  <c r="U165" i="17"/>
  <c r="A166" i="17"/>
  <c r="B166" i="17"/>
  <c r="C166" i="17"/>
  <c r="L166" i="17"/>
  <c r="E166" i="17" s="1"/>
  <c r="M166" i="17"/>
  <c r="F166" i="17" s="1"/>
  <c r="O166" i="17"/>
  <c r="P166" i="17" s="1"/>
  <c r="Q166" i="17"/>
  <c r="U166" i="17"/>
  <c r="A167" i="17"/>
  <c r="B167" i="17"/>
  <c r="C167" i="17"/>
  <c r="F167" i="17"/>
  <c r="L167" i="17"/>
  <c r="E167" i="17" s="1"/>
  <c r="M167" i="17"/>
  <c r="O167" i="17"/>
  <c r="Q167" i="17"/>
  <c r="U167" i="17"/>
  <c r="A168" i="17"/>
  <c r="B168" i="17"/>
  <c r="C168" i="17"/>
  <c r="L168" i="17"/>
  <c r="E168" i="17" s="1"/>
  <c r="M168" i="17"/>
  <c r="F168" i="17" s="1"/>
  <c r="I168" i="17" s="1"/>
  <c r="J168" i="17" s="1"/>
  <c r="O168" i="17"/>
  <c r="P168" i="17" s="1"/>
  <c r="Q168" i="17"/>
  <c r="U168" i="17"/>
  <c r="A169" i="17"/>
  <c r="B169" i="17"/>
  <c r="C169" i="17"/>
  <c r="L169" i="17"/>
  <c r="E169" i="17" s="1"/>
  <c r="M169" i="17"/>
  <c r="F169" i="17" s="1"/>
  <c r="O169" i="17"/>
  <c r="P169" i="17" s="1"/>
  <c r="Q169" i="17"/>
  <c r="U169" i="17"/>
  <c r="A170" i="17"/>
  <c r="B170" i="17"/>
  <c r="C170" i="17"/>
  <c r="L170" i="17"/>
  <c r="E170" i="17" s="1"/>
  <c r="M170" i="17"/>
  <c r="F170" i="17" s="1"/>
  <c r="I170" i="17" s="1"/>
  <c r="O170" i="17"/>
  <c r="P170" i="17" s="1"/>
  <c r="Q170" i="17"/>
  <c r="U170" i="17"/>
  <c r="A171" i="17"/>
  <c r="B171" i="17"/>
  <c r="C171" i="17"/>
  <c r="F171" i="17"/>
  <c r="L171" i="17"/>
  <c r="E171" i="17" s="1"/>
  <c r="M171" i="17"/>
  <c r="O171" i="17"/>
  <c r="P171" i="17"/>
  <c r="Q171" i="17"/>
  <c r="U171" i="17"/>
  <c r="A172" i="17"/>
  <c r="B172" i="17"/>
  <c r="C172" i="17"/>
  <c r="L172" i="17"/>
  <c r="E172" i="17" s="1"/>
  <c r="M172" i="17"/>
  <c r="F172" i="17" s="1"/>
  <c r="O172" i="17"/>
  <c r="Q172" i="17"/>
  <c r="U172" i="17"/>
  <c r="A173" i="17"/>
  <c r="B173" i="17"/>
  <c r="C173" i="17"/>
  <c r="L173" i="17"/>
  <c r="E173" i="17" s="1"/>
  <c r="M173" i="17"/>
  <c r="F173" i="17" s="1"/>
  <c r="O173" i="17"/>
  <c r="Q173" i="17"/>
  <c r="U173" i="17"/>
  <c r="A174" i="17"/>
  <c r="B174" i="17"/>
  <c r="C174" i="17"/>
  <c r="L174" i="17"/>
  <c r="E174" i="17" s="1"/>
  <c r="M174" i="17"/>
  <c r="F174" i="17" s="1"/>
  <c r="O174" i="17"/>
  <c r="P174" i="17" s="1"/>
  <c r="Q174" i="17"/>
  <c r="U174" i="17"/>
  <c r="A175" i="17"/>
  <c r="B175" i="17"/>
  <c r="C175" i="17"/>
  <c r="L175" i="17"/>
  <c r="E175" i="17" s="1"/>
  <c r="M175" i="17"/>
  <c r="F175" i="17" s="1"/>
  <c r="O175" i="17"/>
  <c r="P175" i="17" s="1"/>
  <c r="Q175" i="17"/>
  <c r="U175" i="17"/>
  <c r="A176" i="17"/>
  <c r="B176" i="17"/>
  <c r="C176" i="17"/>
  <c r="H176" i="17" s="1"/>
  <c r="I176" i="17"/>
  <c r="J176" i="17"/>
  <c r="L176" i="17"/>
  <c r="E176" i="17" s="1"/>
  <c r="M176" i="17"/>
  <c r="F176" i="17" s="1"/>
  <c r="O176" i="17"/>
  <c r="P176" i="17"/>
  <c r="Q176" i="17"/>
  <c r="U176" i="17"/>
  <c r="A177" i="17"/>
  <c r="B177" i="17"/>
  <c r="C177" i="17"/>
  <c r="L177" i="17"/>
  <c r="E177" i="17" s="1"/>
  <c r="M177" i="17"/>
  <c r="F177" i="17" s="1"/>
  <c r="O177" i="17"/>
  <c r="Q177" i="17"/>
  <c r="U177" i="17"/>
  <c r="A178" i="17"/>
  <c r="B178" i="17"/>
  <c r="C178" i="17"/>
  <c r="H178" i="17" s="1"/>
  <c r="L178" i="17"/>
  <c r="E178" i="17" s="1"/>
  <c r="M178" i="17"/>
  <c r="F178" i="17" s="1"/>
  <c r="O178" i="17"/>
  <c r="P178" i="17" s="1"/>
  <c r="Q178" i="17"/>
  <c r="U178" i="17"/>
  <c r="A179" i="17"/>
  <c r="B179" i="17"/>
  <c r="C179" i="17"/>
  <c r="L179" i="17"/>
  <c r="E179" i="17" s="1"/>
  <c r="M179" i="17"/>
  <c r="F179" i="17" s="1"/>
  <c r="H179" i="17" s="1"/>
  <c r="O179" i="17"/>
  <c r="Q179" i="17"/>
  <c r="U179" i="17"/>
  <c r="A180" i="17"/>
  <c r="B180" i="17"/>
  <c r="C180" i="17"/>
  <c r="L180" i="17"/>
  <c r="E180" i="17" s="1"/>
  <c r="M180" i="17"/>
  <c r="F180" i="17" s="1"/>
  <c r="O180" i="17"/>
  <c r="P180" i="17" s="1"/>
  <c r="Q180" i="17"/>
  <c r="U180" i="17"/>
  <c r="A181" i="17"/>
  <c r="B181" i="17"/>
  <c r="C181" i="17"/>
  <c r="F181" i="17"/>
  <c r="H181" i="17" s="1"/>
  <c r="L181" i="17"/>
  <c r="E181" i="17" s="1"/>
  <c r="M181" i="17"/>
  <c r="O181" i="17"/>
  <c r="P181" i="17" s="1"/>
  <c r="Q181" i="17"/>
  <c r="U181" i="17"/>
  <c r="A182" i="17"/>
  <c r="B182" i="17"/>
  <c r="C182" i="17"/>
  <c r="L182" i="17"/>
  <c r="E182" i="17" s="1"/>
  <c r="M182" i="17"/>
  <c r="F182" i="17" s="1"/>
  <c r="O182" i="17"/>
  <c r="P182" i="17" s="1"/>
  <c r="Q182" i="17"/>
  <c r="U182" i="17"/>
  <c r="A183" i="17"/>
  <c r="B183" i="17"/>
  <c r="C183" i="17"/>
  <c r="L183" i="17"/>
  <c r="E183" i="17" s="1"/>
  <c r="M183" i="17"/>
  <c r="F183" i="17" s="1"/>
  <c r="O183" i="17"/>
  <c r="Q183" i="17"/>
  <c r="U183" i="17"/>
  <c r="A184" i="17"/>
  <c r="B184" i="17"/>
  <c r="C184" i="17"/>
  <c r="H184" i="17" s="1"/>
  <c r="L184" i="17"/>
  <c r="E184" i="17" s="1"/>
  <c r="M184" i="17"/>
  <c r="F184" i="17" s="1"/>
  <c r="O184" i="17"/>
  <c r="P184" i="17"/>
  <c r="Q184" i="17"/>
  <c r="U184" i="17"/>
  <c r="A185" i="17"/>
  <c r="B185" i="17"/>
  <c r="C185" i="17"/>
  <c r="H185" i="17"/>
  <c r="L185" i="17"/>
  <c r="E185" i="17" s="1"/>
  <c r="M185" i="17"/>
  <c r="F185" i="17" s="1"/>
  <c r="O185" i="17"/>
  <c r="Q185" i="17"/>
  <c r="U185" i="17"/>
  <c r="A186" i="17"/>
  <c r="B186" i="17"/>
  <c r="C186" i="17"/>
  <c r="L186" i="17"/>
  <c r="E186" i="17" s="1"/>
  <c r="M186" i="17"/>
  <c r="F186" i="17" s="1"/>
  <c r="O186" i="17"/>
  <c r="P186" i="17" s="1"/>
  <c r="Q186" i="17"/>
  <c r="U186" i="17"/>
  <c r="A187" i="17"/>
  <c r="B187" i="17"/>
  <c r="C187" i="17"/>
  <c r="F187" i="17"/>
  <c r="I187" i="17" s="1"/>
  <c r="J187" i="17" s="1"/>
  <c r="L187" i="17"/>
  <c r="E187" i="17" s="1"/>
  <c r="M187" i="17"/>
  <c r="P187" i="17" s="1"/>
  <c r="O187" i="17"/>
  <c r="Q187" i="17"/>
  <c r="U187" i="17"/>
  <c r="A188" i="17"/>
  <c r="B188" i="17"/>
  <c r="C188" i="17"/>
  <c r="L188" i="17"/>
  <c r="E188" i="17" s="1"/>
  <c r="M188" i="17"/>
  <c r="F188" i="17" s="1"/>
  <c r="I188" i="17" s="1"/>
  <c r="J188" i="17" s="1"/>
  <c r="O188" i="17"/>
  <c r="P188" i="17" s="1"/>
  <c r="Q188" i="17"/>
  <c r="U188" i="17"/>
  <c r="A189" i="17"/>
  <c r="B189" i="17"/>
  <c r="C189" i="17"/>
  <c r="L189" i="17"/>
  <c r="E189" i="17" s="1"/>
  <c r="M189" i="17"/>
  <c r="P189" i="17" s="1"/>
  <c r="O189" i="17"/>
  <c r="Q189" i="17"/>
  <c r="U189" i="17"/>
  <c r="A190" i="17"/>
  <c r="B190" i="17"/>
  <c r="C190" i="17"/>
  <c r="L190" i="17"/>
  <c r="E190" i="17" s="1"/>
  <c r="M190" i="17"/>
  <c r="F190" i="17" s="1"/>
  <c r="H190" i="17" s="1"/>
  <c r="O190" i="17"/>
  <c r="P190" i="17" s="1"/>
  <c r="Q190" i="17"/>
  <c r="U190" i="17"/>
  <c r="A191" i="17"/>
  <c r="B191" i="17"/>
  <c r="C191" i="17"/>
  <c r="L191" i="17"/>
  <c r="E191" i="17" s="1"/>
  <c r="M191" i="17"/>
  <c r="F191" i="17" s="1"/>
  <c r="O191" i="17"/>
  <c r="P191" i="17" s="1"/>
  <c r="Q191" i="17"/>
  <c r="U191" i="17"/>
  <c r="A192" i="17"/>
  <c r="B192" i="17"/>
  <c r="C192" i="17"/>
  <c r="H192" i="17" s="1"/>
  <c r="L192" i="17"/>
  <c r="E192" i="17" s="1"/>
  <c r="M192" i="17"/>
  <c r="F192" i="17" s="1"/>
  <c r="O192" i="17"/>
  <c r="P192" i="17" s="1"/>
  <c r="Q192" i="17"/>
  <c r="U192" i="17"/>
  <c r="A193" i="17"/>
  <c r="B193" i="17"/>
  <c r="C193" i="17"/>
  <c r="L193" i="17"/>
  <c r="E193" i="17" s="1"/>
  <c r="M193" i="17"/>
  <c r="F193" i="17" s="1"/>
  <c r="I193" i="17" s="1"/>
  <c r="O193" i="17"/>
  <c r="Q193" i="17"/>
  <c r="U193" i="17"/>
  <c r="A194" i="17"/>
  <c r="B194" i="17"/>
  <c r="C194" i="17"/>
  <c r="I194" i="17" s="1"/>
  <c r="J194" i="17" s="1"/>
  <c r="H194" i="17"/>
  <c r="L194" i="17"/>
  <c r="E194" i="17" s="1"/>
  <c r="M194" i="17"/>
  <c r="F194" i="17" s="1"/>
  <c r="O194" i="17"/>
  <c r="P194" i="17" s="1"/>
  <c r="Q194" i="17"/>
  <c r="U194" i="17"/>
  <c r="A195" i="17"/>
  <c r="B195" i="17"/>
  <c r="C195" i="17"/>
  <c r="L195" i="17"/>
  <c r="E195" i="17" s="1"/>
  <c r="M195" i="17"/>
  <c r="F195" i="17" s="1"/>
  <c r="O195" i="17"/>
  <c r="Q195" i="17"/>
  <c r="U195" i="17"/>
  <c r="A196" i="17"/>
  <c r="B196" i="17"/>
  <c r="C196" i="17"/>
  <c r="F196" i="17"/>
  <c r="I196" i="17" s="1"/>
  <c r="L196" i="17"/>
  <c r="E196" i="17" s="1"/>
  <c r="M196" i="17"/>
  <c r="P196" i="17" s="1"/>
  <c r="O196" i="17"/>
  <c r="Q196" i="17"/>
  <c r="U196" i="17"/>
  <c r="A197" i="17"/>
  <c r="B197" i="17"/>
  <c r="C197" i="17"/>
  <c r="L197" i="17"/>
  <c r="E197" i="17" s="1"/>
  <c r="M197" i="17"/>
  <c r="F197" i="17" s="1"/>
  <c r="O197" i="17"/>
  <c r="P197" i="17" s="1"/>
  <c r="Q197" i="17"/>
  <c r="U197" i="17"/>
  <c r="A198" i="17"/>
  <c r="B198" i="17"/>
  <c r="C198" i="17"/>
  <c r="L198" i="17"/>
  <c r="E198" i="17" s="1"/>
  <c r="M198" i="17"/>
  <c r="F198" i="17" s="1"/>
  <c r="O198" i="17"/>
  <c r="Q198" i="17"/>
  <c r="U198" i="17"/>
  <c r="A199" i="17"/>
  <c r="B199" i="17"/>
  <c r="C199" i="17"/>
  <c r="L199" i="17"/>
  <c r="E199" i="17" s="1"/>
  <c r="M199" i="17"/>
  <c r="F199" i="17" s="1"/>
  <c r="O199" i="17"/>
  <c r="Q199" i="17"/>
  <c r="U199" i="17"/>
  <c r="A200" i="17"/>
  <c r="B200" i="17"/>
  <c r="C200" i="17"/>
  <c r="L200" i="17"/>
  <c r="E200" i="17" s="1"/>
  <c r="M200" i="17"/>
  <c r="F200" i="17" s="1"/>
  <c r="H200" i="17" s="1"/>
  <c r="O200" i="17"/>
  <c r="P200" i="17" s="1"/>
  <c r="Q200" i="17"/>
  <c r="U200" i="17"/>
  <c r="A201" i="17"/>
  <c r="B201" i="17"/>
  <c r="C201" i="17"/>
  <c r="L201" i="17"/>
  <c r="E201" i="17" s="1"/>
  <c r="M201" i="17"/>
  <c r="F201" i="17" s="1"/>
  <c r="O201" i="17"/>
  <c r="P201" i="17" s="1"/>
  <c r="Q201" i="17"/>
  <c r="U201" i="17"/>
  <c r="A202" i="17"/>
  <c r="B202" i="17"/>
  <c r="C202" i="17"/>
  <c r="F202" i="17"/>
  <c r="L202" i="17"/>
  <c r="E202" i="17" s="1"/>
  <c r="M202" i="17"/>
  <c r="O202" i="17"/>
  <c r="P202" i="17" s="1"/>
  <c r="Q202" i="17"/>
  <c r="U202" i="17"/>
  <c r="A203" i="17"/>
  <c r="B203" i="17"/>
  <c r="C203" i="17"/>
  <c r="L203" i="17"/>
  <c r="E203" i="17" s="1"/>
  <c r="M203" i="17"/>
  <c r="F203" i="17" s="1"/>
  <c r="O203" i="17"/>
  <c r="P203" i="17" s="1"/>
  <c r="Q203" i="17"/>
  <c r="U203" i="17"/>
  <c r="A204" i="17"/>
  <c r="B204" i="17"/>
  <c r="C204" i="17"/>
  <c r="L204" i="17"/>
  <c r="E204" i="17" s="1"/>
  <c r="M204" i="17"/>
  <c r="F204" i="17" s="1"/>
  <c r="O204" i="17"/>
  <c r="Q204" i="17"/>
  <c r="U204" i="17"/>
  <c r="A205" i="17"/>
  <c r="B205" i="17"/>
  <c r="C205" i="17"/>
  <c r="L205" i="17"/>
  <c r="E205" i="17" s="1"/>
  <c r="M205" i="17"/>
  <c r="F205" i="17" s="1"/>
  <c r="O205" i="17"/>
  <c r="Q205" i="17"/>
  <c r="U205" i="17"/>
  <c r="A206" i="17"/>
  <c r="B206" i="17"/>
  <c r="C206" i="17"/>
  <c r="L206" i="17"/>
  <c r="E206" i="17" s="1"/>
  <c r="M206" i="17"/>
  <c r="F206" i="17" s="1"/>
  <c r="O206" i="17"/>
  <c r="Q206" i="17"/>
  <c r="U206" i="17"/>
  <c r="A207" i="17"/>
  <c r="B207" i="17"/>
  <c r="C207" i="17"/>
  <c r="F207" i="17"/>
  <c r="H207" i="17" s="1"/>
  <c r="L207" i="17"/>
  <c r="E207" i="17" s="1"/>
  <c r="M207" i="17"/>
  <c r="O207" i="17"/>
  <c r="Q207" i="17"/>
  <c r="U207" i="17"/>
  <c r="A208" i="17"/>
  <c r="B208" i="17"/>
  <c r="C208" i="17"/>
  <c r="L208" i="17"/>
  <c r="E208" i="17" s="1"/>
  <c r="M208" i="17"/>
  <c r="F208" i="17" s="1"/>
  <c r="O208" i="17"/>
  <c r="P208" i="17" s="1"/>
  <c r="Q208" i="17"/>
  <c r="U208" i="17"/>
  <c r="A209" i="17"/>
  <c r="B209" i="17"/>
  <c r="C209" i="17"/>
  <c r="L209" i="17"/>
  <c r="E209" i="17" s="1"/>
  <c r="M209" i="17"/>
  <c r="F209" i="17" s="1"/>
  <c r="O209" i="17"/>
  <c r="P209" i="17" s="1"/>
  <c r="Q209" i="17"/>
  <c r="U209" i="17"/>
  <c r="A210" i="17"/>
  <c r="B210" i="17"/>
  <c r="C210" i="17"/>
  <c r="L210" i="17"/>
  <c r="E210" i="17" s="1"/>
  <c r="M210" i="17"/>
  <c r="F210" i="17" s="1"/>
  <c r="O210" i="17"/>
  <c r="P210" i="17" s="1"/>
  <c r="Q210" i="17"/>
  <c r="U210" i="17"/>
  <c r="A211" i="17"/>
  <c r="B211" i="17"/>
  <c r="C211" i="17"/>
  <c r="F211" i="17"/>
  <c r="H211" i="17" s="1"/>
  <c r="L211" i="17"/>
  <c r="E211" i="17" s="1"/>
  <c r="M211" i="17"/>
  <c r="P211" i="17" s="1"/>
  <c r="O211" i="17"/>
  <c r="Q211" i="17"/>
  <c r="U211" i="17"/>
  <c r="A212" i="17"/>
  <c r="B212" i="17"/>
  <c r="C212" i="17"/>
  <c r="L212" i="17"/>
  <c r="E212" i="17" s="1"/>
  <c r="M212" i="17"/>
  <c r="F212" i="17" s="1"/>
  <c r="O212" i="17"/>
  <c r="Q212" i="17"/>
  <c r="U212" i="17"/>
  <c r="A213" i="17"/>
  <c r="B213" i="17"/>
  <c r="C213" i="17"/>
  <c r="H213" i="17"/>
  <c r="L213" i="17"/>
  <c r="E213" i="17" s="1"/>
  <c r="M213" i="17"/>
  <c r="F213" i="17" s="1"/>
  <c r="O213" i="17"/>
  <c r="P213" i="17" s="1"/>
  <c r="Q213" i="17"/>
  <c r="U213" i="17"/>
  <c r="A214" i="17"/>
  <c r="B214" i="17"/>
  <c r="C214" i="17"/>
  <c r="L214" i="17"/>
  <c r="E214" i="17" s="1"/>
  <c r="M214" i="17"/>
  <c r="F214" i="17" s="1"/>
  <c r="O214" i="17"/>
  <c r="Q214" i="17"/>
  <c r="U214" i="17"/>
  <c r="A215" i="17"/>
  <c r="B215" i="17"/>
  <c r="C215" i="17"/>
  <c r="F215" i="17"/>
  <c r="L215" i="17"/>
  <c r="E215" i="17" s="1"/>
  <c r="M215" i="17"/>
  <c r="O215" i="17"/>
  <c r="Q215" i="17"/>
  <c r="U215" i="17"/>
  <c r="A216" i="17"/>
  <c r="B216" i="17"/>
  <c r="C216" i="17"/>
  <c r="F216" i="17"/>
  <c r="I216" i="17" s="1"/>
  <c r="L216" i="17"/>
  <c r="E216" i="17" s="1"/>
  <c r="M216" i="17"/>
  <c r="O216" i="17"/>
  <c r="P216" i="17" s="1"/>
  <c r="Q216" i="17"/>
  <c r="U216" i="17"/>
  <c r="A217" i="17"/>
  <c r="B217" i="17"/>
  <c r="C217" i="17"/>
  <c r="L217" i="17"/>
  <c r="E217" i="17" s="1"/>
  <c r="M217" i="17"/>
  <c r="F217" i="17" s="1"/>
  <c r="O217" i="17"/>
  <c r="Q217" i="17"/>
  <c r="U217" i="17"/>
  <c r="A218" i="17"/>
  <c r="B218" i="17"/>
  <c r="C218" i="17"/>
  <c r="H218" i="17" s="1"/>
  <c r="L218" i="17"/>
  <c r="E218" i="17" s="1"/>
  <c r="M218" i="17"/>
  <c r="F218" i="17" s="1"/>
  <c r="O218" i="17"/>
  <c r="Q218" i="17"/>
  <c r="U218" i="17"/>
  <c r="A219" i="17"/>
  <c r="B219" i="17"/>
  <c r="C219" i="17"/>
  <c r="L219" i="17"/>
  <c r="E219" i="17" s="1"/>
  <c r="M219" i="17"/>
  <c r="O219" i="17"/>
  <c r="Q219" i="17"/>
  <c r="U219" i="17"/>
  <c r="A220" i="17"/>
  <c r="B220" i="17"/>
  <c r="C220" i="17"/>
  <c r="L220" i="17"/>
  <c r="E220" i="17" s="1"/>
  <c r="M220" i="17"/>
  <c r="F220" i="17" s="1"/>
  <c r="I220" i="17" s="1"/>
  <c r="O220" i="17"/>
  <c r="Q220" i="17"/>
  <c r="U220" i="17"/>
  <c r="A221" i="17"/>
  <c r="B221" i="17"/>
  <c r="C221" i="17"/>
  <c r="L221" i="17"/>
  <c r="E221" i="17" s="1"/>
  <c r="M221" i="17"/>
  <c r="F221" i="17" s="1"/>
  <c r="O221" i="17"/>
  <c r="P221" i="17" s="1"/>
  <c r="Q221" i="17"/>
  <c r="U221" i="17"/>
  <c r="A222" i="17"/>
  <c r="B222" i="17"/>
  <c r="C222" i="17"/>
  <c r="F222" i="17"/>
  <c r="L222" i="17"/>
  <c r="E222" i="17" s="1"/>
  <c r="M222" i="17"/>
  <c r="O222" i="17"/>
  <c r="Q222" i="17"/>
  <c r="U222" i="17"/>
  <c r="A223" i="17"/>
  <c r="B223" i="17"/>
  <c r="C223" i="17"/>
  <c r="L223" i="17"/>
  <c r="E223" i="17" s="1"/>
  <c r="M223" i="17"/>
  <c r="F223" i="17" s="1"/>
  <c r="O223" i="17"/>
  <c r="P223" i="17"/>
  <c r="Q223" i="17"/>
  <c r="U223" i="17"/>
  <c r="A224" i="17"/>
  <c r="B224" i="17"/>
  <c r="C224" i="17"/>
  <c r="L224" i="17"/>
  <c r="E224" i="17" s="1"/>
  <c r="M224" i="17"/>
  <c r="F224" i="17" s="1"/>
  <c r="O224" i="17"/>
  <c r="P224" i="17" s="1"/>
  <c r="Q224" i="17"/>
  <c r="U224" i="17"/>
  <c r="A225" i="17"/>
  <c r="B225" i="17"/>
  <c r="C225" i="17"/>
  <c r="L225" i="17"/>
  <c r="E225" i="17" s="1"/>
  <c r="M225" i="17"/>
  <c r="F225" i="17" s="1"/>
  <c r="H225" i="17" s="1"/>
  <c r="O225" i="17"/>
  <c r="Q225" i="17"/>
  <c r="U225" i="17"/>
  <c r="A226" i="17"/>
  <c r="B226" i="17"/>
  <c r="C226" i="17"/>
  <c r="H226" i="17"/>
  <c r="L226" i="17"/>
  <c r="E226" i="17" s="1"/>
  <c r="M226" i="17"/>
  <c r="F226" i="17" s="1"/>
  <c r="O226" i="17"/>
  <c r="P226" i="17" s="1"/>
  <c r="Q226" i="17"/>
  <c r="U226" i="17"/>
  <c r="A227" i="17"/>
  <c r="B227" i="17"/>
  <c r="C227" i="17"/>
  <c r="L227" i="17"/>
  <c r="E227" i="17" s="1"/>
  <c r="M227" i="17"/>
  <c r="F227" i="17" s="1"/>
  <c r="O227" i="17"/>
  <c r="P227" i="17" s="1"/>
  <c r="Q227" i="17"/>
  <c r="U227" i="17"/>
  <c r="A228" i="17"/>
  <c r="B228" i="17"/>
  <c r="C228" i="17"/>
  <c r="I228" i="17" s="1"/>
  <c r="J228" i="17" s="1"/>
  <c r="L228" i="17"/>
  <c r="E228" i="17" s="1"/>
  <c r="M228" i="17"/>
  <c r="F228" i="17" s="1"/>
  <c r="O228" i="17"/>
  <c r="P228" i="17" s="1"/>
  <c r="Q228" i="17"/>
  <c r="U228" i="17"/>
  <c r="A229" i="17"/>
  <c r="B229" i="17"/>
  <c r="C229" i="17"/>
  <c r="L229" i="17"/>
  <c r="E229" i="17" s="1"/>
  <c r="M229" i="17"/>
  <c r="F229" i="17" s="1"/>
  <c r="H229" i="17" s="1"/>
  <c r="O229" i="17"/>
  <c r="P229" i="17" s="1"/>
  <c r="Q229" i="17"/>
  <c r="U229" i="17"/>
  <c r="A230" i="17"/>
  <c r="B230" i="17"/>
  <c r="C230" i="17"/>
  <c r="L230" i="17"/>
  <c r="E230" i="17" s="1"/>
  <c r="M230" i="17"/>
  <c r="F230" i="17" s="1"/>
  <c r="O230" i="17"/>
  <c r="Q230" i="17"/>
  <c r="U230" i="17"/>
  <c r="A231" i="17"/>
  <c r="B231" i="17"/>
  <c r="C231" i="17"/>
  <c r="L231" i="17"/>
  <c r="E231" i="17" s="1"/>
  <c r="M231" i="17"/>
  <c r="F231" i="17" s="1"/>
  <c r="H231" i="17" s="1"/>
  <c r="O231" i="17"/>
  <c r="P231" i="17" s="1"/>
  <c r="Q231" i="17"/>
  <c r="U231" i="17"/>
  <c r="A232" i="17"/>
  <c r="B232" i="17"/>
  <c r="C232" i="17"/>
  <c r="F232" i="17"/>
  <c r="I232" i="17" s="1"/>
  <c r="H232" i="17"/>
  <c r="L232" i="17"/>
  <c r="E232" i="17" s="1"/>
  <c r="M232" i="17"/>
  <c r="O232" i="17"/>
  <c r="Q232" i="17"/>
  <c r="U232" i="17"/>
  <c r="A233" i="17"/>
  <c r="B233" i="17"/>
  <c r="C233" i="17"/>
  <c r="L233" i="17"/>
  <c r="E233" i="17" s="1"/>
  <c r="M233" i="17"/>
  <c r="F233" i="17" s="1"/>
  <c r="I233" i="17" s="1"/>
  <c r="J233" i="17" s="1"/>
  <c r="O233" i="17"/>
  <c r="P233" i="17"/>
  <c r="Q233" i="17"/>
  <c r="U233" i="17"/>
  <c r="A234" i="17"/>
  <c r="B234" i="17"/>
  <c r="C234" i="17"/>
  <c r="H234" i="17"/>
  <c r="I234" i="17"/>
  <c r="J234" i="17" s="1"/>
  <c r="L234" i="17"/>
  <c r="E234" i="17" s="1"/>
  <c r="M234" i="17"/>
  <c r="F234" i="17" s="1"/>
  <c r="O234" i="17"/>
  <c r="Q234" i="17"/>
  <c r="U234" i="17"/>
  <c r="A235" i="17"/>
  <c r="B235" i="17"/>
  <c r="C235" i="17"/>
  <c r="L235" i="17"/>
  <c r="E235" i="17" s="1"/>
  <c r="M235" i="17"/>
  <c r="F235" i="17" s="1"/>
  <c r="O235" i="17"/>
  <c r="P235" i="17" s="1"/>
  <c r="Q235" i="17"/>
  <c r="U235" i="17"/>
  <c r="A236" i="17"/>
  <c r="B236" i="17"/>
  <c r="C236" i="17"/>
  <c r="L236" i="17"/>
  <c r="E236" i="17" s="1"/>
  <c r="M236" i="17"/>
  <c r="F236" i="17" s="1"/>
  <c r="O236" i="17"/>
  <c r="P236" i="17"/>
  <c r="Q236" i="17"/>
  <c r="U236" i="17"/>
  <c r="A237" i="17"/>
  <c r="B237" i="17"/>
  <c r="C237" i="17"/>
  <c r="L237" i="17"/>
  <c r="E237" i="17" s="1"/>
  <c r="M237" i="17"/>
  <c r="F237" i="17" s="1"/>
  <c r="I237" i="17" s="1"/>
  <c r="O237" i="17"/>
  <c r="P237" i="17" s="1"/>
  <c r="Q237" i="17"/>
  <c r="U237" i="17"/>
  <c r="A238" i="17"/>
  <c r="B238" i="17"/>
  <c r="C238" i="17"/>
  <c r="L238" i="17"/>
  <c r="E238" i="17" s="1"/>
  <c r="M238" i="17"/>
  <c r="F238" i="17" s="1"/>
  <c r="O238" i="17"/>
  <c r="Q238" i="17"/>
  <c r="U238" i="17"/>
  <c r="A239" i="17"/>
  <c r="B239" i="17"/>
  <c r="C239" i="17"/>
  <c r="L239" i="17"/>
  <c r="E239" i="17" s="1"/>
  <c r="M239" i="17"/>
  <c r="F239" i="17" s="1"/>
  <c r="H239" i="17" s="1"/>
  <c r="O239" i="17"/>
  <c r="P239" i="17" s="1"/>
  <c r="Q239" i="17"/>
  <c r="U239" i="17"/>
  <c r="A240" i="17"/>
  <c r="B240" i="17"/>
  <c r="C240" i="17"/>
  <c r="F240" i="17"/>
  <c r="I240" i="17"/>
  <c r="L240" i="17"/>
  <c r="E240" i="17" s="1"/>
  <c r="M240" i="17"/>
  <c r="O240" i="17"/>
  <c r="Q240" i="17"/>
  <c r="U240" i="17"/>
  <c r="A241" i="17"/>
  <c r="B241" i="17"/>
  <c r="C241" i="17"/>
  <c r="L241" i="17"/>
  <c r="E241" i="17" s="1"/>
  <c r="M241" i="17"/>
  <c r="F241" i="17" s="1"/>
  <c r="H241" i="17" s="1"/>
  <c r="O241" i="17"/>
  <c r="P241" i="17"/>
  <c r="Q241" i="17"/>
  <c r="U241" i="17"/>
  <c r="A242" i="17"/>
  <c r="B242" i="17"/>
  <c r="C242" i="17"/>
  <c r="L242" i="17"/>
  <c r="E242" i="17" s="1"/>
  <c r="M242" i="17"/>
  <c r="F242" i="17" s="1"/>
  <c r="O242" i="17"/>
  <c r="P242" i="17" s="1"/>
  <c r="Q242" i="17"/>
  <c r="U242" i="17"/>
  <c r="A243" i="17"/>
  <c r="B243" i="17"/>
  <c r="C243" i="17"/>
  <c r="L243" i="17"/>
  <c r="E243" i="17" s="1"/>
  <c r="M243" i="17"/>
  <c r="F243" i="17" s="1"/>
  <c r="O243" i="17"/>
  <c r="P243" i="17" s="1"/>
  <c r="Q243" i="17"/>
  <c r="U243" i="17"/>
  <c r="A244" i="17"/>
  <c r="B244" i="17"/>
  <c r="C244" i="17"/>
  <c r="L244" i="17"/>
  <c r="E244" i="17" s="1"/>
  <c r="M244" i="17"/>
  <c r="F244" i="17" s="1"/>
  <c r="O244" i="17"/>
  <c r="Q244" i="17"/>
  <c r="U244" i="17"/>
  <c r="A245" i="17"/>
  <c r="B245" i="17"/>
  <c r="C245" i="17"/>
  <c r="L245" i="17"/>
  <c r="E245" i="17" s="1"/>
  <c r="M245" i="17"/>
  <c r="O245" i="17"/>
  <c r="Q245" i="17"/>
  <c r="U245" i="17"/>
  <c r="A246" i="17"/>
  <c r="B246" i="17"/>
  <c r="C246" i="17"/>
  <c r="L246" i="17"/>
  <c r="E246" i="17" s="1"/>
  <c r="M246" i="17"/>
  <c r="F246" i="17" s="1"/>
  <c r="O246" i="17"/>
  <c r="Q246" i="17"/>
  <c r="U246" i="17"/>
  <c r="A247" i="17"/>
  <c r="B247" i="17"/>
  <c r="C247" i="17"/>
  <c r="I247" i="17" s="1"/>
  <c r="J247" i="17" s="1"/>
  <c r="R247" i="17" s="1"/>
  <c r="S247" i="17" s="1"/>
  <c r="F247" i="17"/>
  <c r="H247" i="17" s="1"/>
  <c r="L247" i="17"/>
  <c r="E247" i="17" s="1"/>
  <c r="M247" i="17"/>
  <c r="O247" i="17"/>
  <c r="P247" i="17" s="1"/>
  <c r="Q247" i="17"/>
  <c r="U247" i="17"/>
  <c r="A248" i="17"/>
  <c r="B248" i="17"/>
  <c r="C248" i="17"/>
  <c r="L248" i="17"/>
  <c r="E248" i="17" s="1"/>
  <c r="M248" i="17"/>
  <c r="F248" i="17" s="1"/>
  <c r="O248" i="17"/>
  <c r="P248" i="17" s="1"/>
  <c r="Q248" i="17"/>
  <c r="U248" i="17"/>
  <c r="A249" i="17"/>
  <c r="B249" i="17"/>
  <c r="C249" i="17"/>
  <c r="I249" i="17" s="1"/>
  <c r="J249" i="17" s="1"/>
  <c r="F249" i="17"/>
  <c r="L249" i="17"/>
  <c r="E249" i="17" s="1"/>
  <c r="M249" i="17"/>
  <c r="O249" i="17"/>
  <c r="P249" i="17" s="1"/>
  <c r="Q249" i="17"/>
  <c r="U249" i="17"/>
  <c r="A250" i="17"/>
  <c r="B250" i="17"/>
  <c r="C250" i="17"/>
  <c r="L250" i="17"/>
  <c r="E250" i="17" s="1"/>
  <c r="M250" i="17"/>
  <c r="F250" i="17" s="1"/>
  <c r="O250" i="17"/>
  <c r="Q250" i="17"/>
  <c r="U250" i="17"/>
  <c r="A251" i="17"/>
  <c r="B251" i="17"/>
  <c r="C251" i="17"/>
  <c r="H251" i="17" s="1"/>
  <c r="L251" i="17"/>
  <c r="E251" i="17" s="1"/>
  <c r="M251" i="17"/>
  <c r="F251" i="17" s="1"/>
  <c r="O251" i="17"/>
  <c r="P251" i="17"/>
  <c r="Q251" i="17"/>
  <c r="U251" i="17"/>
  <c r="A252" i="17"/>
  <c r="B252" i="17"/>
  <c r="C252" i="17"/>
  <c r="F252" i="17"/>
  <c r="I252" i="17"/>
  <c r="J252" i="17"/>
  <c r="L252" i="17"/>
  <c r="E252" i="17" s="1"/>
  <c r="M252" i="17"/>
  <c r="O252" i="17"/>
  <c r="P252" i="17" s="1"/>
  <c r="Q252" i="17"/>
  <c r="U252" i="17"/>
  <c r="A253" i="17"/>
  <c r="B253" i="17"/>
  <c r="C253" i="17"/>
  <c r="H253" i="17" s="1"/>
  <c r="L253" i="17"/>
  <c r="E253" i="17" s="1"/>
  <c r="M253" i="17"/>
  <c r="F253" i="17" s="1"/>
  <c r="I253" i="17" s="1"/>
  <c r="J253" i="17" s="1"/>
  <c r="O253" i="17"/>
  <c r="P253" i="17"/>
  <c r="Q253" i="17"/>
  <c r="U253" i="17"/>
  <c r="A254" i="17"/>
  <c r="B254" i="17"/>
  <c r="C254" i="17"/>
  <c r="L254" i="17"/>
  <c r="E254" i="17" s="1"/>
  <c r="M254" i="17"/>
  <c r="F254" i="17" s="1"/>
  <c r="I254" i="17" s="1"/>
  <c r="O254" i="17"/>
  <c r="P254" i="17" s="1"/>
  <c r="Q254" i="17"/>
  <c r="U254" i="17"/>
  <c r="A255" i="17"/>
  <c r="B255" i="17"/>
  <c r="C255" i="17"/>
  <c r="L255" i="17"/>
  <c r="E255" i="17" s="1"/>
  <c r="M255" i="17"/>
  <c r="F255" i="17" s="1"/>
  <c r="H255" i="17" s="1"/>
  <c r="O255" i="17"/>
  <c r="P255" i="17" s="1"/>
  <c r="Q255" i="17"/>
  <c r="U255" i="17"/>
  <c r="A256" i="17"/>
  <c r="B256" i="17"/>
  <c r="C256" i="17"/>
  <c r="L256" i="17"/>
  <c r="E256" i="17" s="1"/>
  <c r="M256" i="17"/>
  <c r="F256" i="17" s="1"/>
  <c r="O256" i="17"/>
  <c r="P256" i="17" s="1"/>
  <c r="Q256" i="17"/>
  <c r="U256" i="17"/>
  <c r="A257" i="17"/>
  <c r="B257" i="17"/>
  <c r="C257" i="17"/>
  <c r="L257" i="17"/>
  <c r="E257" i="17" s="1"/>
  <c r="M257" i="17"/>
  <c r="F257" i="17" s="1"/>
  <c r="O257" i="17"/>
  <c r="Q257" i="17"/>
  <c r="U257" i="17"/>
  <c r="A258" i="17"/>
  <c r="B258" i="17"/>
  <c r="C258" i="17"/>
  <c r="F258" i="17"/>
  <c r="H258" i="17"/>
  <c r="L258" i="17"/>
  <c r="E258" i="17" s="1"/>
  <c r="M258" i="17"/>
  <c r="O258" i="17"/>
  <c r="P258" i="17"/>
  <c r="Q258" i="17"/>
  <c r="U258" i="17"/>
  <c r="A259" i="17"/>
  <c r="B259" i="17"/>
  <c r="C259" i="17"/>
  <c r="L259" i="17"/>
  <c r="E259" i="17" s="1"/>
  <c r="M259" i="17"/>
  <c r="F259" i="17" s="1"/>
  <c r="O259" i="17"/>
  <c r="P259" i="17"/>
  <c r="Q259" i="17"/>
  <c r="U259" i="17"/>
  <c r="A260" i="17"/>
  <c r="B260" i="17"/>
  <c r="C260" i="17"/>
  <c r="L260" i="17"/>
  <c r="E260" i="17" s="1"/>
  <c r="M260" i="17"/>
  <c r="F260" i="17" s="1"/>
  <c r="O260" i="17"/>
  <c r="Q260" i="17"/>
  <c r="U260" i="17"/>
  <c r="A261" i="17"/>
  <c r="B261" i="17"/>
  <c r="C261" i="17"/>
  <c r="I261" i="17"/>
  <c r="L261" i="17"/>
  <c r="E261" i="17" s="1"/>
  <c r="M261" i="17"/>
  <c r="F261" i="17" s="1"/>
  <c r="H261" i="17" s="1"/>
  <c r="O261" i="17"/>
  <c r="P261" i="17"/>
  <c r="Q261" i="17"/>
  <c r="U261" i="17"/>
  <c r="A262" i="17"/>
  <c r="B262" i="17"/>
  <c r="C262" i="17"/>
  <c r="L262" i="17"/>
  <c r="E262" i="17" s="1"/>
  <c r="M262" i="17"/>
  <c r="O262" i="17"/>
  <c r="Q262" i="17"/>
  <c r="U262" i="17"/>
  <c r="A263" i="17"/>
  <c r="B263" i="17"/>
  <c r="C263" i="17"/>
  <c r="L263" i="17"/>
  <c r="E263" i="17" s="1"/>
  <c r="M263" i="17"/>
  <c r="F263" i="17" s="1"/>
  <c r="O263" i="17"/>
  <c r="P263" i="17" s="1"/>
  <c r="Q263" i="17"/>
  <c r="U263" i="17"/>
  <c r="A264" i="17"/>
  <c r="B264" i="17"/>
  <c r="C264" i="17"/>
  <c r="H264" i="17" s="1"/>
  <c r="F264" i="17"/>
  <c r="I264" i="17"/>
  <c r="J264" i="17" s="1"/>
  <c r="L264" i="17"/>
  <c r="E264" i="17" s="1"/>
  <c r="M264" i="17"/>
  <c r="O264" i="17"/>
  <c r="P264" i="17" s="1"/>
  <c r="Q264" i="17"/>
  <c r="U264" i="17"/>
  <c r="A265" i="17"/>
  <c r="B265" i="17"/>
  <c r="C265" i="17"/>
  <c r="L265" i="17"/>
  <c r="E265" i="17" s="1"/>
  <c r="M265" i="17"/>
  <c r="F265" i="17" s="1"/>
  <c r="O265" i="17"/>
  <c r="P265" i="17"/>
  <c r="Q265" i="17"/>
  <c r="U265" i="17"/>
  <c r="A266" i="17"/>
  <c r="B266" i="17"/>
  <c r="C266" i="17"/>
  <c r="L266" i="17"/>
  <c r="E266" i="17" s="1"/>
  <c r="M266" i="17"/>
  <c r="F266" i="17" s="1"/>
  <c r="O266" i="17"/>
  <c r="Q266" i="17"/>
  <c r="U266" i="17"/>
  <c r="A267" i="17"/>
  <c r="B267" i="17"/>
  <c r="C267" i="17"/>
  <c r="L267" i="17"/>
  <c r="E267" i="17" s="1"/>
  <c r="M267" i="17"/>
  <c r="F267" i="17" s="1"/>
  <c r="I267" i="17" s="1"/>
  <c r="J267" i="17" s="1"/>
  <c r="O267" i="17"/>
  <c r="P267" i="17"/>
  <c r="Q267" i="17"/>
  <c r="U267" i="17"/>
  <c r="A268" i="17"/>
  <c r="B268" i="17"/>
  <c r="C268" i="17"/>
  <c r="L268" i="17"/>
  <c r="E268" i="17" s="1"/>
  <c r="M268" i="17"/>
  <c r="F268" i="17" s="1"/>
  <c r="H268" i="17" s="1"/>
  <c r="O268" i="17"/>
  <c r="P268" i="17" s="1"/>
  <c r="Q268" i="17"/>
  <c r="U268" i="17"/>
  <c r="A269" i="17"/>
  <c r="B269" i="17"/>
  <c r="C269" i="17"/>
  <c r="L269" i="17"/>
  <c r="E269" i="17" s="1"/>
  <c r="M269" i="17"/>
  <c r="F269" i="17" s="1"/>
  <c r="O269" i="17"/>
  <c r="P269" i="17"/>
  <c r="Q269" i="17"/>
  <c r="U269" i="17"/>
  <c r="A270" i="17"/>
  <c r="B270" i="17"/>
  <c r="C270" i="17"/>
  <c r="L270" i="17"/>
  <c r="E270" i="17" s="1"/>
  <c r="M270" i="17"/>
  <c r="F270" i="17" s="1"/>
  <c r="O270" i="17"/>
  <c r="Q270" i="17"/>
  <c r="U270" i="17"/>
  <c r="A271" i="17"/>
  <c r="B271" i="17"/>
  <c r="C271" i="17"/>
  <c r="I271" i="17"/>
  <c r="J271" i="17" s="1"/>
  <c r="L271" i="17"/>
  <c r="E271" i="17" s="1"/>
  <c r="M271" i="17"/>
  <c r="F271" i="17" s="1"/>
  <c r="H271" i="17" s="1"/>
  <c r="O271" i="17"/>
  <c r="P271" i="17" s="1"/>
  <c r="Q271" i="17"/>
  <c r="U271" i="17"/>
  <c r="A272" i="17"/>
  <c r="B272" i="17"/>
  <c r="C272" i="17"/>
  <c r="H272" i="17" s="1"/>
  <c r="L272" i="17"/>
  <c r="E272" i="17" s="1"/>
  <c r="M272" i="17"/>
  <c r="F272" i="17" s="1"/>
  <c r="O272" i="17"/>
  <c r="P272" i="17"/>
  <c r="Q272" i="17"/>
  <c r="U272" i="17"/>
  <c r="A273" i="17"/>
  <c r="B273" i="17"/>
  <c r="C273" i="17"/>
  <c r="L273" i="17"/>
  <c r="E273" i="17" s="1"/>
  <c r="M273" i="17"/>
  <c r="F273" i="17" s="1"/>
  <c r="H273" i="17" s="1"/>
  <c r="O273" i="17"/>
  <c r="Q273" i="17"/>
  <c r="U273" i="17"/>
  <c r="A274" i="17"/>
  <c r="B274" i="17"/>
  <c r="C274" i="17"/>
  <c r="L274" i="17"/>
  <c r="E274" i="17" s="1"/>
  <c r="M274" i="17"/>
  <c r="F274" i="17" s="1"/>
  <c r="H274" i="17" s="1"/>
  <c r="O274" i="17"/>
  <c r="Q274" i="17"/>
  <c r="U274" i="17"/>
  <c r="A275" i="17"/>
  <c r="B275" i="17"/>
  <c r="C275" i="17"/>
  <c r="L275" i="17"/>
  <c r="E275" i="17" s="1"/>
  <c r="M275" i="17"/>
  <c r="F275" i="17" s="1"/>
  <c r="O275" i="17"/>
  <c r="P275" i="17" s="1"/>
  <c r="Q275" i="17"/>
  <c r="U275" i="17"/>
  <c r="A276" i="17"/>
  <c r="B276" i="17"/>
  <c r="C276" i="17"/>
  <c r="L276" i="17"/>
  <c r="E276" i="17" s="1"/>
  <c r="M276" i="17"/>
  <c r="F276" i="17" s="1"/>
  <c r="O276" i="17"/>
  <c r="Q276" i="17"/>
  <c r="U276" i="17"/>
  <c r="A277" i="17"/>
  <c r="B277" i="17"/>
  <c r="C277" i="17"/>
  <c r="L277" i="17"/>
  <c r="E277" i="17" s="1"/>
  <c r="M277" i="17"/>
  <c r="F277" i="17" s="1"/>
  <c r="H277" i="17" s="1"/>
  <c r="O277" i="17"/>
  <c r="P277" i="17"/>
  <c r="Q277" i="17"/>
  <c r="U277" i="17"/>
  <c r="A278" i="17"/>
  <c r="B278" i="17"/>
  <c r="C278" i="17"/>
  <c r="L278" i="17"/>
  <c r="E278" i="17" s="1"/>
  <c r="M278" i="17"/>
  <c r="F278" i="17" s="1"/>
  <c r="I278" i="17" s="1"/>
  <c r="J278" i="17" s="1"/>
  <c r="O278" i="17"/>
  <c r="P278" i="17" s="1"/>
  <c r="Q278" i="17"/>
  <c r="U278" i="17"/>
  <c r="A279" i="17"/>
  <c r="B279" i="17"/>
  <c r="C279" i="17"/>
  <c r="L279" i="17"/>
  <c r="E279" i="17" s="1"/>
  <c r="M279" i="17"/>
  <c r="F279" i="17" s="1"/>
  <c r="O279" i="17"/>
  <c r="P279" i="17"/>
  <c r="Q279" i="17"/>
  <c r="U279" i="17"/>
  <c r="A280" i="17"/>
  <c r="B280" i="17"/>
  <c r="C280" i="17"/>
  <c r="L280" i="17"/>
  <c r="E280" i="17" s="1"/>
  <c r="M280" i="17"/>
  <c r="F280" i="17" s="1"/>
  <c r="O280" i="17"/>
  <c r="Q280" i="17"/>
  <c r="U280" i="17"/>
  <c r="A281" i="17"/>
  <c r="B281" i="17"/>
  <c r="C281" i="17"/>
  <c r="L281" i="17"/>
  <c r="E281" i="17" s="1"/>
  <c r="M281" i="17"/>
  <c r="F281" i="17" s="1"/>
  <c r="H281" i="17" s="1"/>
  <c r="O281" i="17"/>
  <c r="P281" i="17"/>
  <c r="Q281" i="17"/>
  <c r="U281" i="17"/>
  <c r="A282" i="17"/>
  <c r="B282" i="17"/>
  <c r="C282" i="17"/>
  <c r="L282" i="17"/>
  <c r="E282" i="17" s="1"/>
  <c r="M282" i="17"/>
  <c r="O282" i="17"/>
  <c r="Q282" i="17"/>
  <c r="U282" i="17"/>
  <c r="A283" i="17"/>
  <c r="B283" i="17"/>
  <c r="C283" i="17"/>
  <c r="L283" i="17"/>
  <c r="E283" i="17" s="1"/>
  <c r="M283" i="17"/>
  <c r="F283" i="17" s="1"/>
  <c r="O283" i="17"/>
  <c r="P283" i="17" s="1"/>
  <c r="Q283" i="17"/>
  <c r="U283" i="17"/>
  <c r="A284" i="17"/>
  <c r="B284" i="17"/>
  <c r="C284" i="17"/>
  <c r="L284" i="17"/>
  <c r="E284" i="17" s="1"/>
  <c r="M284" i="17"/>
  <c r="F284" i="17" s="1"/>
  <c r="O284" i="17"/>
  <c r="Q284" i="17"/>
  <c r="U284" i="17"/>
  <c r="A285" i="17"/>
  <c r="B285" i="17"/>
  <c r="C285" i="17"/>
  <c r="F285" i="17"/>
  <c r="L285" i="17"/>
  <c r="E285" i="17" s="1"/>
  <c r="M285" i="17"/>
  <c r="O285" i="17"/>
  <c r="P285" i="17"/>
  <c r="Q285" i="17"/>
  <c r="U285" i="17"/>
  <c r="A286" i="17"/>
  <c r="B286" i="17"/>
  <c r="C286" i="17"/>
  <c r="L286" i="17"/>
  <c r="E286" i="17" s="1"/>
  <c r="M286" i="17"/>
  <c r="F286" i="17" s="1"/>
  <c r="O286" i="17"/>
  <c r="P286" i="17" s="1"/>
  <c r="Q286" i="17"/>
  <c r="U286" i="17"/>
  <c r="A287" i="17"/>
  <c r="B287" i="17"/>
  <c r="C287" i="17"/>
  <c r="H287" i="17" s="1"/>
  <c r="I287" i="17"/>
  <c r="J287" i="17"/>
  <c r="L287" i="17"/>
  <c r="E287" i="17" s="1"/>
  <c r="M287" i="17"/>
  <c r="F287" i="17" s="1"/>
  <c r="O287" i="17"/>
  <c r="P287" i="17"/>
  <c r="Q287" i="17"/>
  <c r="U287" i="17"/>
  <c r="A288" i="17"/>
  <c r="B288" i="17"/>
  <c r="C288" i="17"/>
  <c r="L288" i="17"/>
  <c r="E288" i="17" s="1"/>
  <c r="M288" i="17"/>
  <c r="F288" i="17" s="1"/>
  <c r="H288" i="17" s="1"/>
  <c r="O288" i="17"/>
  <c r="P288" i="17" s="1"/>
  <c r="Q288" i="17"/>
  <c r="U288" i="17"/>
  <c r="A289" i="17"/>
  <c r="B289" i="17"/>
  <c r="C289" i="17"/>
  <c r="F289" i="17"/>
  <c r="L289" i="17"/>
  <c r="E289" i="17" s="1"/>
  <c r="M289" i="17"/>
  <c r="O289" i="17"/>
  <c r="P289" i="17" s="1"/>
  <c r="Q289" i="17"/>
  <c r="U289" i="17"/>
  <c r="A290" i="17"/>
  <c r="B290" i="17"/>
  <c r="C290" i="17"/>
  <c r="L290" i="17"/>
  <c r="E290" i="17" s="1"/>
  <c r="M290" i="17"/>
  <c r="F290" i="17" s="1"/>
  <c r="H290" i="17" s="1"/>
  <c r="O290" i="17"/>
  <c r="Q290" i="17"/>
  <c r="U290" i="17"/>
  <c r="A291" i="17"/>
  <c r="B291" i="17"/>
  <c r="C291" i="17"/>
  <c r="L291" i="17"/>
  <c r="E291" i="17" s="1"/>
  <c r="M291" i="17"/>
  <c r="F291" i="17" s="1"/>
  <c r="O291" i="17"/>
  <c r="P291" i="17" s="1"/>
  <c r="Q291" i="17"/>
  <c r="U291" i="17"/>
  <c r="A292" i="17"/>
  <c r="B292" i="17"/>
  <c r="C292" i="17"/>
  <c r="L292" i="17"/>
  <c r="E292" i="17" s="1"/>
  <c r="M292" i="17"/>
  <c r="F292" i="17" s="1"/>
  <c r="H292" i="17" s="1"/>
  <c r="O292" i="17"/>
  <c r="P292" i="17" s="1"/>
  <c r="Q292" i="17"/>
  <c r="U292" i="17"/>
  <c r="A293" i="17"/>
  <c r="B293" i="17"/>
  <c r="C293" i="17"/>
  <c r="L293" i="17"/>
  <c r="E293" i="17" s="1"/>
  <c r="M293" i="17"/>
  <c r="F293" i="17" s="1"/>
  <c r="H293" i="17" s="1"/>
  <c r="O293" i="17"/>
  <c r="Q293" i="17"/>
  <c r="U293" i="17"/>
  <c r="A294" i="17"/>
  <c r="B294" i="17"/>
  <c r="C294" i="17"/>
  <c r="L294" i="17"/>
  <c r="E294" i="17" s="1"/>
  <c r="M294" i="17"/>
  <c r="F294" i="17" s="1"/>
  <c r="O294" i="17"/>
  <c r="P294" i="17"/>
  <c r="Q294" i="17"/>
  <c r="U294" i="17"/>
  <c r="A295" i="17"/>
  <c r="B295" i="17"/>
  <c r="C295" i="17"/>
  <c r="F295" i="17"/>
  <c r="I295" i="17"/>
  <c r="L295" i="17"/>
  <c r="E295" i="17" s="1"/>
  <c r="M295" i="17"/>
  <c r="O295" i="17"/>
  <c r="P295" i="17"/>
  <c r="Q295" i="17"/>
  <c r="U295" i="17"/>
  <c r="A296" i="17"/>
  <c r="B296" i="17"/>
  <c r="C296" i="17"/>
  <c r="L296" i="17"/>
  <c r="E296" i="17" s="1"/>
  <c r="M296" i="17"/>
  <c r="F296" i="17" s="1"/>
  <c r="O296" i="17"/>
  <c r="P296" i="17" s="1"/>
  <c r="Q296" i="17"/>
  <c r="U296" i="17"/>
  <c r="A297" i="17"/>
  <c r="B297" i="17"/>
  <c r="C297" i="17"/>
  <c r="L297" i="17"/>
  <c r="E297" i="17" s="1"/>
  <c r="M297" i="17"/>
  <c r="F297" i="17" s="1"/>
  <c r="O297" i="17"/>
  <c r="P297" i="17"/>
  <c r="Q297" i="17"/>
  <c r="U297" i="17"/>
  <c r="A298" i="17"/>
  <c r="B298" i="17"/>
  <c r="C298" i="17"/>
  <c r="L298" i="17"/>
  <c r="E298" i="17" s="1"/>
  <c r="M298" i="17"/>
  <c r="F298" i="17" s="1"/>
  <c r="I298" i="17" s="1"/>
  <c r="J298" i="17" s="1"/>
  <c r="O298" i="17"/>
  <c r="P298" i="17" s="1"/>
  <c r="Q298" i="17"/>
  <c r="U298" i="17"/>
  <c r="A299" i="17"/>
  <c r="B299" i="17"/>
  <c r="C299" i="17"/>
  <c r="L299" i="17"/>
  <c r="E299" i="17" s="1"/>
  <c r="M299" i="17"/>
  <c r="F299" i="17" s="1"/>
  <c r="O299" i="17"/>
  <c r="P299" i="17" s="1"/>
  <c r="Q299" i="17"/>
  <c r="U299" i="17"/>
  <c r="A300" i="17"/>
  <c r="B300" i="17"/>
  <c r="C300" i="17"/>
  <c r="L300" i="17"/>
  <c r="E300" i="17" s="1"/>
  <c r="M300" i="17"/>
  <c r="F300" i="17" s="1"/>
  <c r="O300" i="17"/>
  <c r="P300" i="17"/>
  <c r="Q300" i="17"/>
  <c r="U300" i="17"/>
  <c r="A301" i="17"/>
  <c r="B301" i="17"/>
  <c r="C301" i="17"/>
  <c r="F301" i="17"/>
  <c r="L301" i="17"/>
  <c r="E301" i="17" s="1"/>
  <c r="M301" i="17"/>
  <c r="O301" i="17"/>
  <c r="Q301" i="17"/>
  <c r="U301" i="17"/>
  <c r="A302" i="17"/>
  <c r="B302" i="17"/>
  <c r="C302" i="17"/>
  <c r="L302" i="17"/>
  <c r="E302" i="17" s="1"/>
  <c r="M302" i="17"/>
  <c r="F302" i="17" s="1"/>
  <c r="O302" i="17"/>
  <c r="P302" i="17" s="1"/>
  <c r="Q302" i="17"/>
  <c r="U302" i="17"/>
  <c r="A303" i="17"/>
  <c r="B303" i="17"/>
  <c r="C303" i="17"/>
  <c r="H303" i="17" s="1"/>
  <c r="F303" i="17"/>
  <c r="L303" i="17"/>
  <c r="E303" i="17" s="1"/>
  <c r="M303" i="17"/>
  <c r="O303" i="17"/>
  <c r="Q303" i="17"/>
  <c r="U303" i="17"/>
  <c r="A304" i="17"/>
  <c r="B304" i="17"/>
  <c r="C304" i="17"/>
  <c r="L304" i="17"/>
  <c r="E304" i="17" s="1"/>
  <c r="M304" i="17"/>
  <c r="F304" i="17" s="1"/>
  <c r="O304" i="17"/>
  <c r="P304" i="17"/>
  <c r="Q304" i="17"/>
  <c r="U304" i="17"/>
  <c r="A305" i="17"/>
  <c r="B305" i="17"/>
  <c r="C305" i="17"/>
  <c r="F305" i="17"/>
  <c r="I305" i="17"/>
  <c r="J305" i="17" s="1"/>
  <c r="L305" i="17"/>
  <c r="E305" i="17" s="1"/>
  <c r="M305" i="17"/>
  <c r="O305" i="17"/>
  <c r="P305" i="17"/>
  <c r="Q305" i="17"/>
  <c r="U305" i="17"/>
  <c r="A306" i="17"/>
  <c r="B306" i="17"/>
  <c r="C306" i="17"/>
  <c r="L306" i="17"/>
  <c r="E306" i="17" s="1"/>
  <c r="M306" i="17"/>
  <c r="F306" i="17" s="1"/>
  <c r="I306" i="17" s="1"/>
  <c r="O306" i="17"/>
  <c r="P306" i="17" s="1"/>
  <c r="Q306" i="17"/>
  <c r="U306" i="17"/>
  <c r="A307" i="17"/>
  <c r="B307" i="17"/>
  <c r="C307" i="17"/>
  <c r="F307" i="17"/>
  <c r="L307" i="17"/>
  <c r="E307" i="17" s="1"/>
  <c r="M307" i="17"/>
  <c r="O307" i="17"/>
  <c r="Q307" i="17"/>
  <c r="U307" i="17"/>
  <c r="A308" i="17"/>
  <c r="B308" i="17"/>
  <c r="C308" i="17"/>
  <c r="L308" i="17"/>
  <c r="E308" i="17" s="1"/>
  <c r="M308" i="17"/>
  <c r="F308" i="17" s="1"/>
  <c r="H308" i="17" s="1"/>
  <c r="O308" i="17"/>
  <c r="P308" i="17"/>
  <c r="Q308" i="17"/>
  <c r="U308" i="17"/>
  <c r="A309" i="17"/>
  <c r="B309" i="17"/>
  <c r="C309" i="17"/>
  <c r="F309" i="17"/>
  <c r="L309" i="17"/>
  <c r="E309" i="17" s="1"/>
  <c r="M309" i="17"/>
  <c r="O309" i="17"/>
  <c r="Q309" i="17"/>
  <c r="U309" i="17"/>
  <c r="A310" i="17"/>
  <c r="B310" i="17"/>
  <c r="C310" i="17"/>
  <c r="L310" i="17"/>
  <c r="E310" i="17" s="1"/>
  <c r="M310" i="17"/>
  <c r="F310" i="17" s="1"/>
  <c r="O310" i="17"/>
  <c r="P310" i="17" s="1"/>
  <c r="Q310" i="17"/>
  <c r="U310" i="17"/>
  <c r="A311" i="17"/>
  <c r="B311" i="17"/>
  <c r="C311" i="17"/>
  <c r="I311" i="17"/>
  <c r="J311" i="17" s="1"/>
  <c r="L311" i="17"/>
  <c r="E311" i="17" s="1"/>
  <c r="M311" i="17"/>
  <c r="F311" i="17" s="1"/>
  <c r="H311" i="17" s="1"/>
  <c r="O311" i="17"/>
  <c r="P311" i="17" s="1"/>
  <c r="Q311" i="17"/>
  <c r="U311" i="17"/>
  <c r="A312" i="17"/>
  <c r="B312" i="17"/>
  <c r="C312" i="17"/>
  <c r="L312" i="17"/>
  <c r="E312" i="17" s="1"/>
  <c r="M312" i="17"/>
  <c r="F312" i="17" s="1"/>
  <c r="O312" i="17"/>
  <c r="Q312" i="17"/>
  <c r="U312" i="17"/>
  <c r="A313" i="17"/>
  <c r="B313" i="17"/>
  <c r="C313" i="17"/>
  <c r="L313" i="17"/>
  <c r="E313" i="17" s="1"/>
  <c r="M313" i="17"/>
  <c r="F313" i="17" s="1"/>
  <c r="O313" i="17"/>
  <c r="P313" i="17"/>
  <c r="Q313" i="17"/>
  <c r="U313" i="17"/>
  <c r="A314" i="17"/>
  <c r="B314" i="17"/>
  <c r="C314" i="17"/>
  <c r="I314" i="17" s="1"/>
  <c r="F314" i="17"/>
  <c r="H314" i="17"/>
  <c r="L314" i="17"/>
  <c r="E314" i="17" s="1"/>
  <c r="M314" i="17"/>
  <c r="O314" i="17"/>
  <c r="P314" i="17"/>
  <c r="Q314" i="17"/>
  <c r="U314" i="17"/>
  <c r="A315" i="17"/>
  <c r="B315" i="17"/>
  <c r="C315" i="17"/>
  <c r="F315" i="17"/>
  <c r="H315" i="17"/>
  <c r="I315" i="17"/>
  <c r="L315" i="17"/>
  <c r="E315" i="17" s="1"/>
  <c r="M315" i="17"/>
  <c r="P315" i="17" s="1"/>
  <c r="O315" i="17"/>
  <c r="Q315" i="17"/>
  <c r="U315" i="17"/>
  <c r="A316" i="17"/>
  <c r="B316" i="17"/>
  <c r="C316" i="17"/>
  <c r="L316" i="17"/>
  <c r="E316" i="17" s="1"/>
  <c r="M316" i="17"/>
  <c r="F316" i="17" s="1"/>
  <c r="H316" i="17" s="1"/>
  <c r="O316" i="17"/>
  <c r="Q316" i="17"/>
  <c r="U316" i="17"/>
  <c r="A317" i="17"/>
  <c r="B317" i="17"/>
  <c r="C317" i="17"/>
  <c r="L317" i="17"/>
  <c r="E317" i="17" s="1"/>
  <c r="M317" i="17"/>
  <c r="F317" i="17" s="1"/>
  <c r="O317" i="17"/>
  <c r="P317" i="17"/>
  <c r="Q317" i="17"/>
  <c r="U317" i="17"/>
  <c r="A318" i="17"/>
  <c r="B318" i="17"/>
  <c r="C318" i="17"/>
  <c r="H318" i="17" s="1"/>
  <c r="L318" i="17"/>
  <c r="E318" i="17" s="1"/>
  <c r="M318" i="17"/>
  <c r="F318" i="17" s="1"/>
  <c r="I318" i="17" s="1"/>
  <c r="J318" i="17" s="1"/>
  <c r="R318" i="17" s="1"/>
  <c r="S318" i="17" s="1"/>
  <c r="O318" i="17"/>
  <c r="P318" i="17"/>
  <c r="Q318" i="17"/>
  <c r="U318" i="17"/>
  <c r="A319" i="17"/>
  <c r="B319" i="17"/>
  <c r="C319" i="17"/>
  <c r="F319" i="17"/>
  <c r="L319" i="17"/>
  <c r="E319" i="17" s="1"/>
  <c r="M319" i="17"/>
  <c r="O319" i="17"/>
  <c r="P319" i="17"/>
  <c r="Q319" i="17"/>
  <c r="U319" i="17"/>
  <c r="A320" i="17"/>
  <c r="B320" i="17"/>
  <c r="C320" i="17"/>
  <c r="L320" i="17"/>
  <c r="E320" i="17" s="1"/>
  <c r="M320" i="17"/>
  <c r="F320" i="17" s="1"/>
  <c r="O320" i="17"/>
  <c r="P320" i="17"/>
  <c r="Q320" i="17"/>
  <c r="U320" i="17"/>
  <c r="A321" i="17"/>
  <c r="B321" i="17"/>
  <c r="C321" i="17"/>
  <c r="F321" i="17"/>
  <c r="H321" i="17"/>
  <c r="I321" i="17"/>
  <c r="L321" i="17"/>
  <c r="E321" i="17" s="1"/>
  <c r="M321" i="17"/>
  <c r="O321" i="17"/>
  <c r="P321" i="17" s="1"/>
  <c r="Q321" i="17"/>
  <c r="U321" i="17"/>
  <c r="A322" i="17"/>
  <c r="B322" i="17"/>
  <c r="C322" i="17"/>
  <c r="L322" i="17"/>
  <c r="E322" i="17" s="1"/>
  <c r="M322" i="17"/>
  <c r="O322" i="17"/>
  <c r="Q322" i="17"/>
  <c r="U322" i="17"/>
  <c r="A323" i="17"/>
  <c r="B323" i="17"/>
  <c r="C323" i="17"/>
  <c r="F323" i="17"/>
  <c r="H323" i="17"/>
  <c r="L323" i="17"/>
  <c r="E323" i="17" s="1"/>
  <c r="M323" i="17"/>
  <c r="O323" i="17"/>
  <c r="P323" i="17" s="1"/>
  <c r="Q323" i="17"/>
  <c r="U323" i="17"/>
  <c r="A324" i="17"/>
  <c r="B324" i="17"/>
  <c r="C324" i="17"/>
  <c r="L324" i="17"/>
  <c r="E324" i="17" s="1"/>
  <c r="M324" i="17"/>
  <c r="F324" i="17" s="1"/>
  <c r="H324" i="17" s="1"/>
  <c r="O324" i="17"/>
  <c r="P324" i="17"/>
  <c r="Q324" i="17"/>
  <c r="U324" i="17"/>
  <c r="A325" i="17"/>
  <c r="B325" i="17"/>
  <c r="C325" i="17"/>
  <c r="F325" i="17"/>
  <c r="H325" i="17" s="1"/>
  <c r="I325" i="17"/>
  <c r="J325" i="17" s="1"/>
  <c r="L325" i="17"/>
  <c r="E325" i="17" s="1"/>
  <c r="M325" i="17"/>
  <c r="O325" i="17"/>
  <c r="P325" i="17"/>
  <c r="Q325" i="17"/>
  <c r="U325" i="17"/>
  <c r="A326" i="17"/>
  <c r="B326" i="17"/>
  <c r="C326" i="17"/>
  <c r="L326" i="17"/>
  <c r="E326" i="17" s="1"/>
  <c r="M326" i="17"/>
  <c r="F326" i="17" s="1"/>
  <c r="O326" i="17"/>
  <c r="P326" i="17" s="1"/>
  <c r="Q326" i="17"/>
  <c r="U326" i="17"/>
  <c r="A327" i="17"/>
  <c r="B327" i="17"/>
  <c r="C327" i="17"/>
  <c r="L327" i="17"/>
  <c r="E327" i="17" s="1"/>
  <c r="M327" i="17"/>
  <c r="O327" i="17"/>
  <c r="Q327" i="17"/>
  <c r="U327" i="17"/>
  <c r="A328" i="17"/>
  <c r="B328" i="17"/>
  <c r="C328" i="17"/>
  <c r="L328" i="17"/>
  <c r="E328" i="17" s="1"/>
  <c r="M328" i="17"/>
  <c r="O328" i="17"/>
  <c r="Q328" i="17"/>
  <c r="U328" i="17"/>
  <c r="A329" i="17"/>
  <c r="B329" i="17"/>
  <c r="C329" i="17"/>
  <c r="E329" i="17"/>
  <c r="L329" i="17"/>
  <c r="M329" i="17"/>
  <c r="F329" i="17" s="1"/>
  <c r="O329" i="17"/>
  <c r="Q329" i="17"/>
  <c r="U329" i="17"/>
  <c r="A330" i="17"/>
  <c r="B330" i="17"/>
  <c r="C330" i="17"/>
  <c r="L330" i="17"/>
  <c r="E330" i="17" s="1"/>
  <c r="M330" i="17"/>
  <c r="F330" i="17" s="1"/>
  <c r="O330" i="17"/>
  <c r="Q330" i="17"/>
  <c r="U330" i="17"/>
  <c r="A331" i="17"/>
  <c r="B331" i="17"/>
  <c r="C331" i="17"/>
  <c r="H331" i="17"/>
  <c r="L331" i="17"/>
  <c r="E331" i="17" s="1"/>
  <c r="M331" i="17"/>
  <c r="F331" i="17" s="1"/>
  <c r="I331" i="17" s="1"/>
  <c r="O331" i="17"/>
  <c r="Q331" i="17"/>
  <c r="U331" i="17"/>
  <c r="A332" i="17"/>
  <c r="B332" i="17"/>
  <c r="C332" i="17"/>
  <c r="I332" i="17" s="1"/>
  <c r="L332" i="17"/>
  <c r="E332" i="17" s="1"/>
  <c r="M332" i="17"/>
  <c r="F332" i="17" s="1"/>
  <c r="O332" i="17"/>
  <c r="P332" i="17" s="1"/>
  <c r="Q332" i="17"/>
  <c r="U332" i="17"/>
  <c r="A333" i="17"/>
  <c r="B333" i="17"/>
  <c r="C333" i="17"/>
  <c r="L333" i="17"/>
  <c r="E333" i="17" s="1"/>
  <c r="M333" i="17"/>
  <c r="F333" i="17" s="1"/>
  <c r="I333" i="17" s="1"/>
  <c r="O333" i="17"/>
  <c r="P333" i="17" s="1"/>
  <c r="Q333" i="17"/>
  <c r="U333" i="17"/>
  <c r="A334" i="17"/>
  <c r="B334" i="17"/>
  <c r="C334" i="17"/>
  <c r="L334" i="17"/>
  <c r="E334" i="17" s="1"/>
  <c r="M334" i="17"/>
  <c r="F334" i="17" s="1"/>
  <c r="O334" i="17"/>
  <c r="Q334" i="17"/>
  <c r="U334" i="17"/>
  <c r="A335" i="17"/>
  <c r="B335" i="17"/>
  <c r="C335" i="17"/>
  <c r="L335" i="17"/>
  <c r="E335" i="17" s="1"/>
  <c r="M335" i="17"/>
  <c r="F335" i="17" s="1"/>
  <c r="O335" i="17"/>
  <c r="P335" i="17"/>
  <c r="Q335" i="17"/>
  <c r="U335" i="17"/>
  <c r="A336" i="17"/>
  <c r="B336" i="17"/>
  <c r="C336" i="17"/>
  <c r="L336" i="17"/>
  <c r="E336" i="17" s="1"/>
  <c r="M336" i="17"/>
  <c r="F336" i="17" s="1"/>
  <c r="O336" i="17"/>
  <c r="Q336" i="17"/>
  <c r="U336" i="17"/>
  <c r="A337" i="17"/>
  <c r="B337" i="17"/>
  <c r="C337" i="17"/>
  <c r="L337" i="17"/>
  <c r="E337" i="17" s="1"/>
  <c r="M337" i="17"/>
  <c r="F337" i="17" s="1"/>
  <c r="O337" i="17"/>
  <c r="P337" i="17" s="1"/>
  <c r="Q337" i="17"/>
  <c r="U337" i="17"/>
  <c r="A338" i="17"/>
  <c r="B338" i="17"/>
  <c r="C338" i="17"/>
  <c r="L338" i="17"/>
  <c r="E338" i="17" s="1"/>
  <c r="M338" i="17"/>
  <c r="F338" i="17" s="1"/>
  <c r="O338" i="17"/>
  <c r="P338" i="17" s="1"/>
  <c r="Q338" i="17"/>
  <c r="U338" i="17"/>
  <c r="A339" i="17"/>
  <c r="B339" i="17"/>
  <c r="C339" i="17"/>
  <c r="L339" i="17"/>
  <c r="E339" i="17" s="1"/>
  <c r="M339" i="17"/>
  <c r="F339" i="17" s="1"/>
  <c r="O339" i="17"/>
  <c r="P339" i="17" s="1"/>
  <c r="Q339" i="17"/>
  <c r="U339" i="17"/>
  <c r="A340" i="17"/>
  <c r="B340" i="17"/>
  <c r="C340" i="17"/>
  <c r="F340" i="17"/>
  <c r="L340" i="17"/>
  <c r="E340" i="17" s="1"/>
  <c r="M340" i="17"/>
  <c r="O340" i="17"/>
  <c r="P340" i="17" s="1"/>
  <c r="Q340" i="17"/>
  <c r="U340" i="17"/>
  <c r="A341" i="17"/>
  <c r="B341" i="17"/>
  <c r="C341" i="17"/>
  <c r="L341" i="17"/>
  <c r="E341" i="17" s="1"/>
  <c r="M341" i="17"/>
  <c r="O341" i="17"/>
  <c r="Q341" i="17"/>
  <c r="U341" i="17"/>
  <c r="A342" i="17"/>
  <c r="B342" i="17"/>
  <c r="C342" i="17"/>
  <c r="H342" i="17"/>
  <c r="L342" i="17"/>
  <c r="E342" i="17" s="1"/>
  <c r="M342" i="17"/>
  <c r="F342" i="17" s="1"/>
  <c r="O342" i="17"/>
  <c r="P342" i="17" s="1"/>
  <c r="Q342" i="17"/>
  <c r="U342" i="17"/>
  <c r="A343" i="17"/>
  <c r="B343" i="17"/>
  <c r="C343" i="17"/>
  <c r="L343" i="17"/>
  <c r="E343" i="17" s="1"/>
  <c r="M343" i="17"/>
  <c r="F343" i="17" s="1"/>
  <c r="O343" i="17"/>
  <c r="P343" i="17" s="1"/>
  <c r="Q343" i="17"/>
  <c r="U343" i="17"/>
  <c r="A344" i="17"/>
  <c r="B344" i="17"/>
  <c r="C344" i="17"/>
  <c r="L344" i="17"/>
  <c r="E344" i="17" s="1"/>
  <c r="M344" i="17"/>
  <c r="O344" i="17"/>
  <c r="Q344" i="17"/>
  <c r="U344" i="17"/>
  <c r="A345" i="17"/>
  <c r="B345" i="17"/>
  <c r="C345" i="17"/>
  <c r="L345" i="17"/>
  <c r="E345" i="17" s="1"/>
  <c r="M345" i="17"/>
  <c r="F345" i="17" s="1"/>
  <c r="O345" i="17"/>
  <c r="Q345" i="17"/>
  <c r="U345" i="17"/>
  <c r="A346" i="17"/>
  <c r="B346" i="17"/>
  <c r="C346" i="17"/>
  <c r="L346" i="17"/>
  <c r="E346" i="17" s="1"/>
  <c r="M346" i="17"/>
  <c r="F346" i="17" s="1"/>
  <c r="O346" i="17"/>
  <c r="P346" i="17"/>
  <c r="Q346" i="17"/>
  <c r="U346" i="17"/>
  <c r="A347" i="17"/>
  <c r="B347" i="17"/>
  <c r="C347" i="17"/>
  <c r="F347" i="17"/>
  <c r="I347" i="17"/>
  <c r="J347" i="17" s="1"/>
  <c r="L347" i="17"/>
  <c r="E347" i="17" s="1"/>
  <c r="M347" i="17"/>
  <c r="O347" i="17"/>
  <c r="P347" i="17"/>
  <c r="Q347" i="17"/>
  <c r="U347" i="17"/>
  <c r="A348" i="17"/>
  <c r="B348" i="17"/>
  <c r="C348" i="17"/>
  <c r="L348" i="17"/>
  <c r="E348" i="17" s="1"/>
  <c r="M348" i="17"/>
  <c r="F348" i="17" s="1"/>
  <c r="O348" i="17"/>
  <c r="P348" i="17"/>
  <c r="Q348" i="17"/>
  <c r="U348" i="17"/>
  <c r="A349" i="17"/>
  <c r="B349" i="17"/>
  <c r="C349" i="17"/>
  <c r="L349" i="17"/>
  <c r="E349" i="17" s="1"/>
  <c r="M349" i="17"/>
  <c r="F349" i="17" s="1"/>
  <c r="O349" i="17"/>
  <c r="P349" i="17"/>
  <c r="Q349" i="17"/>
  <c r="U349" i="17"/>
  <c r="A350" i="17"/>
  <c r="B350" i="17"/>
  <c r="C350" i="17"/>
  <c r="L350" i="17"/>
  <c r="E350" i="17" s="1"/>
  <c r="M350" i="17"/>
  <c r="O350" i="17"/>
  <c r="Q350" i="17"/>
  <c r="U350" i="17"/>
  <c r="A351" i="17"/>
  <c r="B351" i="17"/>
  <c r="C351" i="17"/>
  <c r="L351" i="17"/>
  <c r="E351" i="17" s="1"/>
  <c r="M351" i="17"/>
  <c r="F351" i="17" s="1"/>
  <c r="O351" i="17"/>
  <c r="P351" i="17"/>
  <c r="Q351" i="17"/>
  <c r="U351" i="17"/>
  <c r="A352" i="17"/>
  <c r="B352" i="17"/>
  <c r="C352" i="17"/>
  <c r="L352" i="17"/>
  <c r="E352" i="17" s="1"/>
  <c r="M352" i="17"/>
  <c r="F352" i="17" s="1"/>
  <c r="H352" i="17" s="1"/>
  <c r="O352" i="17"/>
  <c r="P352" i="17" s="1"/>
  <c r="Q352" i="17"/>
  <c r="U352" i="17"/>
  <c r="A353" i="17"/>
  <c r="B353" i="17"/>
  <c r="C353" i="17"/>
  <c r="H353" i="17" s="1"/>
  <c r="L353" i="17"/>
  <c r="E353" i="17" s="1"/>
  <c r="M353" i="17"/>
  <c r="F353" i="17" s="1"/>
  <c r="O353" i="17"/>
  <c r="P353" i="17" s="1"/>
  <c r="Q353" i="17"/>
  <c r="U353" i="17"/>
  <c r="A354" i="17"/>
  <c r="B354" i="17"/>
  <c r="C354" i="17"/>
  <c r="L354" i="17"/>
  <c r="E354" i="17" s="1"/>
  <c r="M354" i="17"/>
  <c r="F354" i="17" s="1"/>
  <c r="H354" i="17" s="1"/>
  <c r="O354" i="17"/>
  <c r="P354" i="17" s="1"/>
  <c r="Q354" i="17"/>
  <c r="U354" i="17"/>
  <c r="A355" i="17"/>
  <c r="B355" i="17"/>
  <c r="C355" i="17"/>
  <c r="I355" i="17" s="1"/>
  <c r="H355" i="17"/>
  <c r="L355" i="17"/>
  <c r="E355" i="17" s="1"/>
  <c r="M355" i="17"/>
  <c r="F355" i="17" s="1"/>
  <c r="O355" i="17"/>
  <c r="Q355" i="17"/>
  <c r="U355" i="17"/>
  <c r="A356" i="17"/>
  <c r="B356" i="17"/>
  <c r="C356" i="17"/>
  <c r="L356" i="17"/>
  <c r="E356" i="17" s="1"/>
  <c r="M356" i="17"/>
  <c r="F356" i="17" s="1"/>
  <c r="O356" i="17"/>
  <c r="P356" i="17" s="1"/>
  <c r="Q356" i="17"/>
  <c r="U356" i="17"/>
  <c r="A357" i="17"/>
  <c r="B357" i="17"/>
  <c r="C357" i="17"/>
  <c r="L357" i="17"/>
  <c r="E357" i="17" s="1"/>
  <c r="M357" i="17"/>
  <c r="F357" i="17" s="1"/>
  <c r="O357" i="17"/>
  <c r="Q357" i="17"/>
  <c r="U357" i="17"/>
  <c r="A358" i="17"/>
  <c r="B358" i="17"/>
  <c r="C358" i="17"/>
  <c r="L358" i="17"/>
  <c r="E358" i="17" s="1"/>
  <c r="M358" i="17"/>
  <c r="F358" i="17" s="1"/>
  <c r="O358" i="17"/>
  <c r="P358" i="17"/>
  <c r="Q358" i="17"/>
  <c r="U358" i="17"/>
  <c r="A359" i="17"/>
  <c r="B359" i="17"/>
  <c r="C359" i="17"/>
  <c r="F359" i="17"/>
  <c r="H359" i="17" s="1"/>
  <c r="L359" i="17"/>
  <c r="E359" i="17" s="1"/>
  <c r="M359" i="17"/>
  <c r="P359" i="17" s="1"/>
  <c r="O359" i="17"/>
  <c r="Q359" i="17"/>
  <c r="U359" i="17"/>
  <c r="A360" i="17"/>
  <c r="B360" i="17"/>
  <c r="C360" i="17"/>
  <c r="L360" i="17"/>
  <c r="E360" i="17" s="1"/>
  <c r="M360" i="17"/>
  <c r="O360" i="17"/>
  <c r="Q360" i="17"/>
  <c r="U360" i="17"/>
  <c r="A361" i="17"/>
  <c r="B361" i="17"/>
  <c r="C361" i="17"/>
  <c r="L361" i="17"/>
  <c r="E361" i="17" s="1"/>
  <c r="M361" i="17"/>
  <c r="F361" i="17" s="1"/>
  <c r="O361" i="17"/>
  <c r="P361" i="17"/>
  <c r="Q361" i="17"/>
  <c r="U361" i="17"/>
  <c r="A362" i="17"/>
  <c r="B362" i="17"/>
  <c r="C362" i="17"/>
  <c r="L362" i="17"/>
  <c r="E362" i="17" s="1"/>
  <c r="M362" i="17"/>
  <c r="F362" i="17" s="1"/>
  <c r="H362" i="17" s="1"/>
  <c r="O362" i="17"/>
  <c r="P362" i="17"/>
  <c r="Q362" i="17"/>
  <c r="U362" i="17"/>
  <c r="A363" i="17"/>
  <c r="B363" i="17"/>
  <c r="C363" i="17"/>
  <c r="L363" i="17"/>
  <c r="E363" i="17" s="1"/>
  <c r="M363" i="17"/>
  <c r="F363" i="17" s="1"/>
  <c r="O363" i="17"/>
  <c r="P363" i="17"/>
  <c r="Q363" i="17"/>
  <c r="U363" i="17"/>
  <c r="A364" i="17"/>
  <c r="B364" i="17"/>
  <c r="C364" i="17"/>
  <c r="L364" i="17"/>
  <c r="E364" i="17" s="1"/>
  <c r="M364" i="17"/>
  <c r="F364" i="17" s="1"/>
  <c r="H364" i="17" s="1"/>
  <c r="O364" i="17"/>
  <c r="P364" i="17"/>
  <c r="Q364" i="17"/>
  <c r="U364" i="17"/>
  <c r="A365" i="17"/>
  <c r="B365" i="17"/>
  <c r="C365" i="17"/>
  <c r="F365" i="17"/>
  <c r="H365" i="17" s="1"/>
  <c r="L365" i="17"/>
  <c r="E365" i="17" s="1"/>
  <c r="M365" i="17"/>
  <c r="O365" i="17"/>
  <c r="P365" i="17"/>
  <c r="Q365" i="17"/>
  <c r="U365" i="17"/>
  <c r="A366" i="17"/>
  <c r="B366" i="17"/>
  <c r="C366" i="17"/>
  <c r="L366" i="17"/>
  <c r="E366" i="17" s="1"/>
  <c r="M366" i="17"/>
  <c r="F366" i="17" s="1"/>
  <c r="O366" i="17"/>
  <c r="Q366" i="17"/>
  <c r="U366" i="17"/>
  <c r="A367" i="17"/>
  <c r="B367" i="17"/>
  <c r="C367" i="17"/>
  <c r="I367" i="17"/>
  <c r="J367" i="17" s="1"/>
  <c r="L367" i="17"/>
  <c r="E367" i="17" s="1"/>
  <c r="M367" i="17"/>
  <c r="F367" i="17" s="1"/>
  <c r="O367" i="17"/>
  <c r="P367" i="17"/>
  <c r="Q367" i="17"/>
  <c r="U367" i="17"/>
  <c r="A368" i="17"/>
  <c r="B368" i="17"/>
  <c r="C368" i="17"/>
  <c r="L368" i="17"/>
  <c r="E368" i="17" s="1"/>
  <c r="M368" i="17"/>
  <c r="F368" i="17" s="1"/>
  <c r="I368" i="17" s="1"/>
  <c r="O368" i="17"/>
  <c r="Q368" i="17"/>
  <c r="U368" i="17"/>
  <c r="A369" i="17"/>
  <c r="B369" i="17"/>
  <c r="C369" i="17"/>
  <c r="F369" i="17"/>
  <c r="I369" i="17" s="1"/>
  <c r="H369" i="17"/>
  <c r="L369" i="17"/>
  <c r="E369" i="17" s="1"/>
  <c r="M369" i="17"/>
  <c r="P369" i="17" s="1"/>
  <c r="O369" i="17"/>
  <c r="Q369" i="17"/>
  <c r="U369" i="17"/>
  <c r="A370" i="17"/>
  <c r="B370" i="17"/>
  <c r="C370" i="17"/>
  <c r="L370" i="17"/>
  <c r="E370" i="17" s="1"/>
  <c r="M370" i="17"/>
  <c r="F370" i="17" s="1"/>
  <c r="O370" i="17"/>
  <c r="P370" i="17" s="1"/>
  <c r="Q370" i="17"/>
  <c r="U370" i="17"/>
  <c r="A371" i="17"/>
  <c r="B371" i="17"/>
  <c r="C371" i="17"/>
  <c r="L371" i="17"/>
  <c r="E371" i="17" s="1"/>
  <c r="M371" i="17"/>
  <c r="F371" i="17" s="1"/>
  <c r="I371" i="17" s="1"/>
  <c r="O371" i="17"/>
  <c r="P371" i="17"/>
  <c r="Q371" i="17"/>
  <c r="U371" i="17"/>
  <c r="A372" i="17"/>
  <c r="B372" i="17"/>
  <c r="C372" i="17"/>
  <c r="L372" i="17"/>
  <c r="E372" i="17" s="1"/>
  <c r="M372" i="17"/>
  <c r="O372" i="17"/>
  <c r="Q372" i="17"/>
  <c r="U372" i="17"/>
  <c r="A373" i="17"/>
  <c r="B373" i="17"/>
  <c r="C373" i="17"/>
  <c r="L373" i="17"/>
  <c r="E373" i="17" s="1"/>
  <c r="M373" i="17"/>
  <c r="F373" i="17" s="1"/>
  <c r="H373" i="17" s="1"/>
  <c r="O373" i="17"/>
  <c r="P373" i="17" s="1"/>
  <c r="Q373" i="17"/>
  <c r="U373" i="17"/>
  <c r="A374" i="17"/>
  <c r="B374" i="17"/>
  <c r="C374" i="17"/>
  <c r="L374" i="17"/>
  <c r="E374" i="17" s="1"/>
  <c r="M374" i="17"/>
  <c r="O374" i="17"/>
  <c r="Q374" i="17"/>
  <c r="U374" i="17"/>
  <c r="A375" i="17"/>
  <c r="B375" i="17"/>
  <c r="C375" i="17"/>
  <c r="L375" i="17"/>
  <c r="E375" i="17" s="1"/>
  <c r="M375" i="17"/>
  <c r="F375" i="17" s="1"/>
  <c r="H375" i="17" s="1"/>
  <c r="O375" i="17"/>
  <c r="P375" i="17"/>
  <c r="Q375" i="17"/>
  <c r="U375" i="17"/>
  <c r="A376" i="17"/>
  <c r="B376" i="17"/>
  <c r="C376" i="17"/>
  <c r="L376" i="17"/>
  <c r="E376" i="17" s="1"/>
  <c r="M376" i="17"/>
  <c r="F376" i="17" s="1"/>
  <c r="H376" i="17" s="1"/>
  <c r="O376" i="17"/>
  <c r="Q376" i="17"/>
  <c r="U376" i="17"/>
  <c r="A377" i="17"/>
  <c r="B377" i="17"/>
  <c r="C377" i="17"/>
  <c r="L377" i="17"/>
  <c r="E377" i="17" s="1"/>
  <c r="M377" i="17"/>
  <c r="F377" i="17" s="1"/>
  <c r="O377" i="17"/>
  <c r="P377" i="17" s="1"/>
  <c r="Q377" i="17"/>
  <c r="U377" i="17"/>
  <c r="A378" i="17"/>
  <c r="B378" i="17"/>
  <c r="C378" i="17"/>
  <c r="L378" i="17"/>
  <c r="E378" i="17" s="1"/>
  <c r="M378" i="17"/>
  <c r="F378" i="17" s="1"/>
  <c r="O378" i="17"/>
  <c r="Q378" i="17"/>
  <c r="U378" i="17"/>
  <c r="A379" i="17"/>
  <c r="B379" i="17"/>
  <c r="C379" i="17"/>
  <c r="L379" i="17"/>
  <c r="E379" i="17" s="1"/>
  <c r="M379" i="17"/>
  <c r="O379" i="17"/>
  <c r="Q379" i="17"/>
  <c r="U379" i="17"/>
  <c r="A380" i="17"/>
  <c r="B380" i="17"/>
  <c r="C380" i="17"/>
  <c r="H380" i="17"/>
  <c r="I380" i="17"/>
  <c r="J380" i="17" s="1"/>
  <c r="L380" i="17"/>
  <c r="E380" i="17" s="1"/>
  <c r="M380" i="17"/>
  <c r="F380" i="17" s="1"/>
  <c r="O380" i="17"/>
  <c r="P380" i="17" s="1"/>
  <c r="Q380" i="17"/>
  <c r="U380" i="17"/>
  <c r="A381" i="17"/>
  <c r="B381" i="17"/>
  <c r="C381" i="17"/>
  <c r="L381" i="17"/>
  <c r="E381" i="17" s="1"/>
  <c r="M381" i="17"/>
  <c r="F381" i="17" s="1"/>
  <c r="I381" i="17" s="1"/>
  <c r="J381" i="17" s="1"/>
  <c r="O381" i="17"/>
  <c r="Q381" i="17"/>
  <c r="U381" i="17"/>
  <c r="A382" i="17"/>
  <c r="B382" i="17"/>
  <c r="C382" i="17"/>
  <c r="H382" i="17"/>
  <c r="I382" i="17"/>
  <c r="L382" i="17"/>
  <c r="E382" i="17" s="1"/>
  <c r="M382" i="17"/>
  <c r="F382" i="17" s="1"/>
  <c r="O382" i="17"/>
  <c r="Q382" i="17"/>
  <c r="U382" i="17"/>
  <c r="A383" i="17"/>
  <c r="B383" i="17"/>
  <c r="C383" i="17"/>
  <c r="L383" i="17"/>
  <c r="E383" i="17" s="1"/>
  <c r="M383" i="17"/>
  <c r="F383" i="17" s="1"/>
  <c r="O383" i="17"/>
  <c r="P383" i="17"/>
  <c r="Q383" i="17"/>
  <c r="U383" i="17"/>
  <c r="A384" i="17"/>
  <c r="B384" i="17"/>
  <c r="C384" i="17"/>
  <c r="F384" i="17"/>
  <c r="H384" i="17"/>
  <c r="L384" i="17"/>
  <c r="E384" i="17" s="1"/>
  <c r="M384" i="17"/>
  <c r="P384" i="17" s="1"/>
  <c r="O384" i="17"/>
  <c r="Q384" i="17"/>
  <c r="U384" i="17"/>
  <c r="A385" i="17"/>
  <c r="B385" i="17"/>
  <c r="C385" i="17"/>
  <c r="I385" i="17"/>
  <c r="J385" i="17"/>
  <c r="L385" i="17"/>
  <c r="E385" i="17" s="1"/>
  <c r="M385" i="17"/>
  <c r="F385" i="17" s="1"/>
  <c r="H385" i="17" s="1"/>
  <c r="O385" i="17"/>
  <c r="P385" i="17" s="1"/>
  <c r="Q385" i="17"/>
  <c r="U385" i="17"/>
  <c r="A386" i="17"/>
  <c r="B386" i="17"/>
  <c r="C386" i="17"/>
  <c r="L386" i="17"/>
  <c r="E386" i="17" s="1"/>
  <c r="M386" i="17"/>
  <c r="F386" i="17" s="1"/>
  <c r="O386" i="17"/>
  <c r="Q386" i="17"/>
  <c r="U386" i="17"/>
  <c r="A387" i="17"/>
  <c r="B387" i="17"/>
  <c r="C387" i="17"/>
  <c r="L387" i="17"/>
  <c r="E387" i="17" s="1"/>
  <c r="M387" i="17"/>
  <c r="F387" i="17" s="1"/>
  <c r="O387" i="17"/>
  <c r="P387" i="17" s="1"/>
  <c r="Q387" i="17"/>
  <c r="U387" i="17"/>
  <c r="A388" i="17"/>
  <c r="B388" i="17"/>
  <c r="C388" i="17"/>
  <c r="F388" i="17"/>
  <c r="L388" i="17"/>
  <c r="E388" i="17" s="1"/>
  <c r="M388" i="17"/>
  <c r="O388" i="17"/>
  <c r="P388" i="17"/>
  <c r="Q388" i="17"/>
  <c r="U388" i="17"/>
  <c r="A389" i="17"/>
  <c r="B389" i="17"/>
  <c r="C389" i="17"/>
  <c r="F389" i="17"/>
  <c r="H389" i="17"/>
  <c r="I389" i="17"/>
  <c r="J389" i="17" s="1"/>
  <c r="L389" i="17"/>
  <c r="E389" i="17" s="1"/>
  <c r="M389" i="17"/>
  <c r="O389" i="17"/>
  <c r="P389" i="17" s="1"/>
  <c r="Q389" i="17"/>
  <c r="U389" i="17"/>
  <c r="A390" i="17"/>
  <c r="B390" i="17"/>
  <c r="C390" i="17"/>
  <c r="L390" i="17"/>
  <c r="E390" i="17" s="1"/>
  <c r="M390" i="17"/>
  <c r="F390" i="17" s="1"/>
  <c r="O390" i="17"/>
  <c r="P390" i="17" s="1"/>
  <c r="Q390" i="17"/>
  <c r="U390" i="17"/>
  <c r="A391" i="17"/>
  <c r="B391" i="17"/>
  <c r="C391" i="17"/>
  <c r="L391" i="17"/>
  <c r="E391" i="17" s="1"/>
  <c r="M391" i="17"/>
  <c r="F391" i="17" s="1"/>
  <c r="O391" i="17"/>
  <c r="P391" i="17" s="1"/>
  <c r="Q391" i="17"/>
  <c r="U391" i="17"/>
  <c r="A392" i="17"/>
  <c r="B392" i="17"/>
  <c r="C392" i="17"/>
  <c r="L392" i="17"/>
  <c r="E392" i="17" s="1"/>
  <c r="M392" i="17"/>
  <c r="O392" i="17"/>
  <c r="Q392" i="17"/>
  <c r="U392" i="17"/>
  <c r="A393" i="17"/>
  <c r="B393" i="17"/>
  <c r="C393" i="17"/>
  <c r="L393" i="17"/>
  <c r="E393" i="17" s="1"/>
  <c r="M393" i="17"/>
  <c r="F393" i="17" s="1"/>
  <c r="H393" i="17" s="1"/>
  <c r="O393" i="17"/>
  <c r="P393" i="17"/>
  <c r="Q393" i="17"/>
  <c r="U393" i="17"/>
  <c r="A394" i="17"/>
  <c r="B394" i="17"/>
  <c r="C394" i="17"/>
  <c r="L394" i="17"/>
  <c r="E394" i="17" s="1"/>
  <c r="M394" i="17"/>
  <c r="P394" i="17" s="1"/>
  <c r="O394" i="17"/>
  <c r="Q394" i="17"/>
  <c r="U394" i="17"/>
  <c r="A395" i="17"/>
  <c r="B395" i="17"/>
  <c r="C395" i="17"/>
  <c r="L395" i="17"/>
  <c r="E395" i="17" s="1"/>
  <c r="M395" i="17"/>
  <c r="F395" i="17" s="1"/>
  <c r="H395" i="17" s="1"/>
  <c r="O395" i="17"/>
  <c r="P395" i="17"/>
  <c r="Q395" i="17"/>
  <c r="U395" i="17"/>
  <c r="A396" i="17"/>
  <c r="B396" i="17"/>
  <c r="C396" i="17"/>
  <c r="F396" i="17"/>
  <c r="H396" i="17"/>
  <c r="I396" i="17"/>
  <c r="J396" i="17" s="1"/>
  <c r="L396" i="17"/>
  <c r="E396" i="17" s="1"/>
  <c r="M396" i="17"/>
  <c r="O396" i="17"/>
  <c r="P396" i="17" s="1"/>
  <c r="Q396" i="17"/>
  <c r="U396" i="17"/>
  <c r="A397" i="17"/>
  <c r="B397" i="17"/>
  <c r="C397" i="17"/>
  <c r="L397" i="17"/>
  <c r="E397" i="17" s="1"/>
  <c r="M397" i="17"/>
  <c r="F397" i="17" s="1"/>
  <c r="O397" i="17"/>
  <c r="P397" i="17" s="1"/>
  <c r="Q397" i="17"/>
  <c r="U397" i="17"/>
  <c r="A398" i="17"/>
  <c r="B398" i="17"/>
  <c r="C398" i="17"/>
  <c r="L398" i="17"/>
  <c r="E398" i="17" s="1"/>
  <c r="M398" i="17"/>
  <c r="F398" i="17" s="1"/>
  <c r="O398" i="17"/>
  <c r="Q398" i="17"/>
  <c r="U398" i="17"/>
  <c r="A399" i="17"/>
  <c r="B399" i="17"/>
  <c r="C399" i="17"/>
  <c r="L399" i="17"/>
  <c r="E399" i="17" s="1"/>
  <c r="M399" i="17"/>
  <c r="F399" i="17" s="1"/>
  <c r="O399" i="17"/>
  <c r="Q399" i="17"/>
  <c r="U399" i="17"/>
  <c r="A400" i="17"/>
  <c r="B400" i="17"/>
  <c r="C400" i="17"/>
  <c r="L400" i="17"/>
  <c r="E400" i="17" s="1"/>
  <c r="M400" i="17"/>
  <c r="F400" i="17" s="1"/>
  <c r="H400" i="17" s="1"/>
  <c r="O400" i="17"/>
  <c r="P400" i="17" s="1"/>
  <c r="Q400" i="17"/>
  <c r="U400" i="17"/>
  <c r="A401" i="17"/>
  <c r="B401" i="17"/>
  <c r="C401" i="17"/>
  <c r="L401" i="17"/>
  <c r="E401" i="17" s="1"/>
  <c r="M401" i="17"/>
  <c r="F401" i="17" s="1"/>
  <c r="I401" i="17" s="1"/>
  <c r="J401" i="17" s="1"/>
  <c r="O401" i="17"/>
  <c r="P401" i="17"/>
  <c r="Q401" i="17"/>
  <c r="U401" i="17"/>
  <c r="A402" i="17"/>
  <c r="B402" i="17"/>
  <c r="C402" i="17"/>
  <c r="L402" i="17"/>
  <c r="E402" i="17" s="1"/>
  <c r="M402" i="17"/>
  <c r="F402" i="17" s="1"/>
  <c r="O402" i="17"/>
  <c r="Q402" i="17"/>
  <c r="U402" i="17"/>
  <c r="A403" i="17"/>
  <c r="B403" i="17"/>
  <c r="C403" i="17"/>
  <c r="L403" i="17"/>
  <c r="E403" i="17" s="1"/>
  <c r="M403" i="17"/>
  <c r="O403" i="17"/>
  <c r="Q403" i="17"/>
  <c r="U403" i="17"/>
  <c r="A404" i="17"/>
  <c r="B404" i="17"/>
  <c r="C404" i="17"/>
  <c r="L404" i="17"/>
  <c r="E404" i="17" s="1"/>
  <c r="M404" i="17"/>
  <c r="F404" i="17" s="1"/>
  <c r="O404" i="17"/>
  <c r="P404" i="17"/>
  <c r="Q404" i="17"/>
  <c r="U404" i="17"/>
  <c r="A405" i="17"/>
  <c r="B405" i="17"/>
  <c r="C405" i="17"/>
  <c r="L405" i="17"/>
  <c r="E405" i="17" s="1"/>
  <c r="M405" i="17"/>
  <c r="F405" i="17" s="1"/>
  <c r="H405" i="17" s="1"/>
  <c r="O405" i="17"/>
  <c r="P405" i="17"/>
  <c r="Q405" i="17"/>
  <c r="U405" i="17"/>
  <c r="A406" i="17"/>
  <c r="B406" i="17"/>
  <c r="C406" i="17"/>
  <c r="F406" i="17"/>
  <c r="L406" i="17"/>
  <c r="E406" i="17" s="1"/>
  <c r="M406" i="17"/>
  <c r="O406" i="17"/>
  <c r="Q406" i="17"/>
  <c r="U406" i="17"/>
  <c r="A407" i="17"/>
  <c r="B407" i="17"/>
  <c r="C407" i="17"/>
  <c r="L407" i="17"/>
  <c r="E407" i="17" s="1"/>
  <c r="M407" i="17"/>
  <c r="F407" i="17" s="1"/>
  <c r="I407" i="17" s="1"/>
  <c r="O407" i="17"/>
  <c r="P407" i="17"/>
  <c r="Q407" i="17"/>
  <c r="U407" i="17"/>
  <c r="A408" i="17"/>
  <c r="B408" i="17"/>
  <c r="C408" i="17"/>
  <c r="L408" i="17"/>
  <c r="E408" i="17" s="1"/>
  <c r="M408" i="17"/>
  <c r="O408" i="17"/>
  <c r="Q408" i="17"/>
  <c r="U408" i="17"/>
  <c r="A409" i="17"/>
  <c r="B409" i="17"/>
  <c r="C409" i="17"/>
  <c r="L409" i="17"/>
  <c r="E409" i="17" s="1"/>
  <c r="M409" i="17"/>
  <c r="F409" i="17" s="1"/>
  <c r="H409" i="17" s="1"/>
  <c r="O409" i="17"/>
  <c r="P409" i="17"/>
  <c r="Q409" i="17"/>
  <c r="U409" i="17"/>
  <c r="A410" i="17"/>
  <c r="B410" i="17"/>
  <c r="C410" i="17"/>
  <c r="L410" i="17"/>
  <c r="E410" i="17" s="1"/>
  <c r="M410" i="17"/>
  <c r="F410" i="17" s="1"/>
  <c r="O410" i="17"/>
  <c r="Q410" i="17"/>
  <c r="U410" i="17"/>
  <c r="A411" i="17"/>
  <c r="B411" i="17"/>
  <c r="C411" i="17"/>
  <c r="L411" i="17"/>
  <c r="E411" i="17" s="1"/>
  <c r="M411" i="17"/>
  <c r="O411" i="17"/>
  <c r="Q411" i="17"/>
  <c r="U411" i="17"/>
  <c r="A412" i="17"/>
  <c r="B412" i="17"/>
  <c r="C412" i="17"/>
  <c r="H412" i="17"/>
  <c r="I412" i="17"/>
  <c r="J412" i="17"/>
  <c r="L412" i="17"/>
  <c r="E412" i="17" s="1"/>
  <c r="M412" i="17"/>
  <c r="F412" i="17" s="1"/>
  <c r="O412" i="17"/>
  <c r="Q412" i="17"/>
  <c r="U412" i="17"/>
  <c r="A413" i="17"/>
  <c r="B413" i="17"/>
  <c r="C413" i="17"/>
  <c r="L413" i="17"/>
  <c r="E413" i="17" s="1"/>
  <c r="M413" i="17"/>
  <c r="F413" i="17" s="1"/>
  <c r="O413" i="17"/>
  <c r="P413" i="17" s="1"/>
  <c r="Q413" i="17"/>
  <c r="U413" i="17"/>
  <c r="A414" i="17"/>
  <c r="B414" i="17"/>
  <c r="C414" i="17"/>
  <c r="L414" i="17"/>
  <c r="E414" i="17" s="1"/>
  <c r="M414" i="17"/>
  <c r="F414" i="17" s="1"/>
  <c r="H414" i="17" s="1"/>
  <c r="O414" i="17"/>
  <c r="P414" i="17" s="1"/>
  <c r="Q414" i="17"/>
  <c r="U414" i="17"/>
  <c r="A415" i="17"/>
  <c r="B415" i="17"/>
  <c r="C415" i="17"/>
  <c r="F415" i="17"/>
  <c r="L415" i="17"/>
  <c r="E415" i="17" s="1"/>
  <c r="M415" i="17"/>
  <c r="O415" i="17"/>
  <c r="P415" i="17" s="1"/>
  <c r="Q415" i="17"/>
  <c r="U415" i="17"/>
  <c r="A416" i="17"/>
  <c r="B416" i="17"/>
  <c r="C416" i="17"/>
  <c r="L416" i="17"/>
  <c r="E416" i="17" s="1"/>
  <c r="M416" i="17"/>
  <c r="F416" i="17" s="1"/>
  <c r="I416" i="17" s="1"/>
  <c r="O416" i="17"/>
  <c r="P416" i="17" s="1"/>
  <c r="Q416" i="17"/>
  <c r="U416" i="17"/>
  <c r="A417" i="17"/>
  <c r="B417" i="17"/>
  <c r="C417" i="17"/>
  <c r="L417" i="17"/>
  <c r="E417" i="17" s="1"/>
  <c r="M417" i="17"/>
  <c r="F417" i="17" s="1"/>
  <c r="I417" i="17" s="1"/>
  <c r="O417" i="17"/>
  <c r="P417" i="17"/>
  <c r="Q417" i="17"/>
  <c r="U417" i="17"/>
  <c r="A418" i="17"/>
  <c r="B418" i="17"/>
  <c r="C418" i="17"/>
  <c r="L418" i="17"/>
  <c r="E418" i="17" s="1"/>
  <c r="M418" i="17"/>
  <c r="F418" i="17" s="1"/>
  <c r="O418" i="17"/>
  <c r="P418" i="17"/>
  <c r="Q418" i="17"/>
  <c r="U418" i="17"/>
  <c r="A419" i="17"/>
  <c r="B419" i="17"/>
  <c r="C419" i="17"/>
  <c r="I419" i="17" s="1"/>
  <c r="J419" i="17" s="1"/>
  <c r="H419" i="17"/>
  <c r="L419" i="17"/>
  <c r="E419" i="17" s="1"/>
  <c r="M419" i="17"/>
  <c r="F419" i="17" s="1"/>
  <c r="O419" i="17"/>
  <c r="P419" i="17" s="1"/>
  <c r="Q419" i="17"/>
  <c r="U419" i="17"/>
  <c r="A420" i="17"/>
  <c r="B420" i="17"/>
  <c r="C420" i="17"/>
  <c r="L420" i="17"/>
  <c r="E420" i="17" s="1"/>
  <c r="M420" i="17"/>
  <c r="F420" i="17" s="1"/>
  <c r="O420" i="17"/>
  <c r="P420" i="17"/>
  <c r="Q420" i="17"/>
  <c r="U420" i="17"/>
  <c r="I203" i="24"/>
  <c r="J203" i="24"/>
  <c r="N203" i="24"/>
  <c r="P203" i="24"/>
  <c r="R203" i="24"/>
  <c r="T203" i="24"/>
  <c r="V203" i="24"/>
  <c r="W203" i="24"/>
  <c r="AB203" i="24"/>
  <c r="AC203" i="24"/>
  <c r="AD203" i="24"/>
  <c r="AE203" i="24"/>
  <c r="AF203" i="24"/>
  <c r="I204" i="24"/>
  <c r="J204" i="24"/>
  <c r="N204" i="24"/>
  <c r="P204" i="24"/>
  <c r="R204" i="24"/>
  <c r="T204" i="24"/>
  <c r="V204" i="24"/>
  <c r="W204" i="24" s="1"/>
  <c r="AB204" i="24"/>
  <c r="AE204" i="24"/>
  <c r="AF204" i="24"/>
  <c r="I205" i="24"/>
  <c r="J205" i="24"/>
  <c r="N205" i="24"/>
  <c r="P205" i="24"/>
  <c r="R205" i="24"/>
  <c r="T205" i="24"/>
  <c r="V205" i="24"/>
  <c r="W205" i="24"/>
  <c r="AB205" i="24"/>
  <c r="AC205" i="24"/>
  <c r="AD205" i="24"/>
  <c r="AE205" i="24"/>
  <c r="AF205" i="24"/>
  <c r="I206" i="24"/>
  <c r="J206" i="24" s="1"/>
  <c r="N206" i="24"/>
  <c r="P206" i="24"/>
  <c r="R206" i="24"/>
  <c r="T206" i="24"/>
  <c r="V206" i="24"/>
  <c r="W206" i="24"/>
  <c r="AB206" i="24"/>
  <c r="AC206" i="24"/>
  <c r="AD206" i="24"/>
  <c r="AE206" i="24"/>
  <c r="AF206" i="24"/>
  <c r="I207" i="24"/>
  <c r="J207" i="24"/>
  <c r="N207" i="24"/>
  <c r="P207" i="24"/>
  <c r="R207" i="24"/>
  <c r="T207" i="24"/>
  <c r="V207" i="24"/>
  <c r="W207" i="24"/>
  <c r="AC207" i="24" s="1"/>
  <c r="AB207" i="24"/>
  <c r="AD207" i="24"/>
  <c r="AE207" i="24"/>
  <c r="AF207" i="24"/>
  <c r="I208" i="24"/>
  <c r="J208" i="24"/>
  <c r="N208" i="24"/>
  <c r="P208" i="24"/>
  <c r="R208" i="24"/>
  <c r="T208" i="24"/>
  <c r="V208" i="24"/>
  <c r="W208" i="24"/>
  <c r="AB208" i="24"/>
  <c r="AC208" i="24"/>
  <c r="AD208" i="24"/>
  <c r="AE208" i="24"/>
  <c r="AF208" i="24"/>
  <c r="I209" i="24"/>
  <c r="J209" i="24"/>
  <c r="N209" i="24"/>
  <c r="P209" i="24"/>
  <c r="R209" i="24"/>
  <c r="V209" i="24" s="1"/>
  <c r="W209" i="24" s="1"/>
  <c r="AC209" i="24" s="1"/>
  <c r="T209" i="24"/>
  <c r="AB209" i="24"/>
  <c r="AE209" i="24"/>
  <c r="AF209" i="24"/>
  <c r="I210" i="24"/>
  <c r="J210" i="24"/>
  <c r="N210" i="24"/>
  <c r="P210" i="24"/>
  <c r="R210" i="24"/>
  <c r="T210" i="24"/>
  <c r="V210" i="24"/>
  <c r="W210" i="24"/>
  <c r="AB210" i="24"/>
  <c r="AE210" i="24"/>
  <c r="AF210" i="24"/>
  <c r="I211" i="24"/>
  <c r="J211" i="24" s="1"/>
  <c r="N211" i="24"/>
  <c r="P211" i="24"/>
  <c r="R211" i="24"/>
  <c r="T211" i="24"/>
  <c r="V211" i="24" s="1"/>
  <c r="W211" i="24" s="1"/>
  <c r="AB211" i="24"/>
  <c r="AE211" i="24"/>
  <c r="AF211" i="24"/>
  <c r="I212" i="24"/>
  <c r="J212" i="24"/>
  <c r="N212" i="24"/>
  <c r="P212" i="24"/>
  <c r="R212" i="24"/>
  <c r="T212" i="24"/>
  <c r="V212" i="24"/>
  <c r="W212" i="24"/>
  <c r="AB212" i="24"/>
  <c r="AE212" i="24"/>
  <c r="AF212" i="24"/>
  <c r="I213" i="24"/>
  <c r="J213" i="24"/>
  <c r="N213" i="24"/>
  <c r="P213" i="24"/>
  <c r="R213" i="24"/>
  <c r="T213" i="24"/>
  <c r="V213" i="24"/>
  <c r="W213" i="24"/>
  <c r="AD213" i="24" s="1"/>
  <c r="AB213" i="24"/>
  <c r="AC213" i="24"/>
  <c r="AE213" i="24"/>
  <c r="AF213" i="24"/>
  <c r="I214" i="24"/>
  <c r="J214" i="24"/>
  <c r="N214" i="24"/>
  <c r="V214" i="24" s="1"/>
  <c r="P214" i="24"/>
  <c r="R214" i="24"/>
  <c r="T214" i="24"/>
  <c r="W214" i="24"/>
  <c r="AB214" i="24"/>
  <c r="AC214" i="24"/>
  <c r="AD214" i="24"/>
  <c r="AE214" i="24"/>
  <c r="AF214" i="24"/>
  <c r="I215" i="24"/>
  <c r="J215" i="24"/>
  <c r="N215" i="24"/>
  <c r="P215" i="24"/>
  <c r="R215" i="24"/>
  <c r="T215" i="24"/>
  <c r="V215" i="24"/>
  <c r="W215" i="24"/>
  <c r="AD215" i="24" s="1"/>
  <c r="AB215" i="24"/>
  <c r="AC215" i="24"/>
  <c r="AE215" i="24"/>
  <c r="AF215" i="24"/>
  <c r="I216" i="24"/>
  <c r="J216" i="24"/>
  <c r="N216" i="24"/>
  <c r="V216" i="24" s="1"/>
  <c r="W216" i="24" s="1"/>
  <c r="P216" i="24"/>
  <c r="R216" i="24"/>
  <c r="T216" i="24"/>
  <c r="AB216" i="24"/>
  <c r="AE216" i="24"/>
  <c r="AF216" i="24"/>
  <c r="I217" i="24"/>
  <c r="J217" i="24"/>
  <c r="N217" i="24"/>
  <c r="P217" i="24"/>
  <c r="R217" i="24"/>
  <c r="T217" i="24"/>
  <c r="AB217" i="24"/>
  <c r="AE217" i="24"/>
  <c r="AF217" i="24"/>
  <c r="I218" i="24"/>
  <c r="J218" i="24"/>
  <c r="N218" i="24"/>
  <c r="P218" i="24"/>
  <c r="R218" i="24"/>
  <c r="T218" i="24"/>
  <c r="AB218" i="24"/>
  <c r="AE218" i="24"/>
  <c r="AF218" i="24"/>
  <c r="I219" i="24"/>
  <c r="J219" i="24"/>
  <c r="N219" i="24"/>
  <c r="P219" i="24"/>
  <c r="R219" i="24"/>
  <c r="T219" i="24"/>
  <c r="V219" i="24"/>
  <c r="W219" i="24"/>
  <c r="AD219" i="24" s="1"/>
  <c r="AB219" i="24"/>
  <c r="AC219" i="24"/>
  <c r="AE219" i="24"/>
  <c r="AF219" i="24"/>
  <c r="I220" i="24"/>
  <c r="J220" i="24"/>
  <c r="N220" i="24"/>
  <c r="P220" i="24"/>
  <c r="R220" i="24"/>
  <c r="T220" i="24"/>
  <c r="AB220" i="24"/>
  <c r="AE220" i="24"/>
  <c r="AF220" i="24"/>
  <c r="I221" i="24"/>
  <c r="J221" i="24"/>
  <c r="N221" i="24"/>
  <c r="P221" i="24"/>
  <c r="R221" i="24"/>
  <c r="T221" i="24"/>
  <c r="AB221" i="24"/>
  <c r="AE221" i="24"/>
  <c r="AF221" i="24"/>
  <c r="I222" i="24"/>
  <c r="J222" i="24"/>
  <c r="N222" i="24"/>
  <c r="P222" i="24"/>
  <c r="R222" i="24"/>
  <c r="T222" i="24"/>
  <c r="V222" i="24"/>
  <c r="W222" i="24"/>
  <c r="AB222" i="24"/>
  <c r="AC222" i="24"/>
  <c r="AD222" i="24"/>
  <c r="AE222" i="24"/>
  <c r="AF222" i="24"/>
  <c r="I223" i="24"/>
  <c r="J223" i="24"/>
  <c r="N223" i="24"/>
  <c r="V223" i="24" s="1"/>
  <c r="W223" i="24" s="1"/>
  <c r="P223" i="24"/>
  <c r="R223" i="24"/>
  <c r="T223" i="24"/>
  <c r="AB223" i="24"/>
  <c r="AE223" i="24"/>
  <c r="AF223" i="24"/>
  <c r="I224" i="24"/>
  <c r="J224" i="24"/>
  <c r="N224" i="24"/>
  <c r="P224" i="24"/>
  <c r="R224" i="24"/>
  <c r="T224" i="24"/>
  <c r="V224" i="24"/>
  <c r="W224" i="24" s="1"/>
  <c r="AB224" i="24"/>
  <c r="AC224" i="24"/>
  <c r="AD224" i="24"/>
  <c r="AE224" i="24"/>
  <c r="AF224" i="24"/>
  <c r="I225" i="24"/>
  <c r="J225" i="24"/>
  <c r="N225" i="24"/>
  <c r="P225" i="24"/>
  <c r="R225" i="24"/>
  <c r="T225" i="24"/>
  <c r="AB225" i="24"/>
  <c r="AE225" i="24"/>
  <c r="AF225" i="24"/>
  <c r="I226" i="24"/>
  <c r="J226" i="24" s="1"/>
  <c r="N226" i="24"/>
  <c r="P226" i="24"/>
  <c r="R226" i="24"/>
  <c r="T226" i="24"/>
  <c r="V226" i="24"/>
  <c r="W226" i="24"/>
  <c r="AD226" i="24" s="1"/>
  <c r="AB226" i="24"/>
  <c r="AC226" i="24"/>
  <c r="AE226" i="24"/>
  <c r="AF226" i="24"/>
  <c r="I227" i="24"/>
  <c r="J227" i="24"/>
  <c r="N227" i="24"/>
  <c r="P227" i="24"/>
  <c r="R227" i="24"/>
  <c r="T227" i="24"/>
  <c r="V227" i="24"/>
  <c r="W227" i="24"/>
  <c r="AC227" i="24" s="1"/>
  <c r="AB227" i="24"/>
  <c r="AD227" i="24"/>
  <c r="AE227" i="24"/>
  <c r="AF227" i="24"/>
  <c r="I228" i="24"/>
  <c r="J228" i="24"/>
  <c r="N228" i="24"/>
  <c r="V228" i="24" s="1"/>
  <c r="W228" i="24" s="1"/>
  <c r="P228" i="24"/>
  <c r="R228" i="24"/>
  <c r="T228" i="24"/>
  <c r="AB228" i="24"/>
  <c r="AE228" i="24"/>
  <c r="AF228" i="24"/>
  <c r="I229" i="24"/>
  <c r="J229" i="24"/>
  <c r="N229" i="24"/>
  <c r="P229" i="24"/>
  <c r="R229" i="24"/>
  <c r="T229" i="24"/>
  <c r="V229" i="24"/>
  <c r="W229" i="24"/>
  <c r="AB229" i="24"/>
  <c r="AC229" i="24"/>
  <c r="AD229" i="24"/>
  <c r="AE229" i="24"/>
  <c r="AF229" i="24"/>
  <c r="I230" i="24"/>
  <c r="J230" i="24" s="1"/>
  <c r="N230" i="24"/>
  <c r="P230" i="24"/>
  <c r="R230" i="24"/>
  <c r="T230" i="24"/>
  <c r="V230" i="24"/>
  <c r="W230" i="24"/>
  <c r="AB230" i="24"/>
  <c r="AE230" i="24"/>
  <c r="AF230" i="24"/>
  <c r="I231" i="24"/>
  <c r="J231" i="24"/>
  <c r="N231" i="24"/>
  <c r="P231" i="24"/>
  <c r="R231" i="24"/>
  <c r="T231" i="24"/>
  <c r="V231" i="24"/>
  <c r="W231" i="24"/>
  <c r="AD231" i="24" s="1"/>
  <c r="AB231" i="24"/>
  <c r="AC231" i="24"/>
  <c r="AE231" i="24"/>
  <c r="AF231" i="24"/>
  <c r="I232" i="24"/>
  <c r="J232" i="24"/>
  <c r="N232" i="24"/>
  <c r="P232" i="24"/>
  <c r="R232" i="24"/>
  <c r="T232" i="24"/>
  <c r="V232" i="24"/>
  <c r="W232" i="24"/>
  <c r="AB232" i="24"/>
  <c r="AC232" i="24"/>
  <c r="AD232" i="24"/>
  <c r="AE232" i="24"/>
  <c r="AF232" i="24"/>
  <c r="I233" i="24"/>
  <c r="J233" i="24"/>
  <c r="N233" i="24"/>
  <c r="P233" i="24"/>
  <c r="R233" i="24"/>
  <c r="T233" i="24"/>
  <c r="AB233" i="24"/>
  <c r="AE233" i="24"/>
  <c r="AF233" i="24"/>
  <c r="I234" i="24"/>
  <c r="J234" i="24"/>
  <c r="N234" i="24"/>
  <c r="P234" i="24"/>
  <c r="R234" i="24"/>
  <c r="T234" i="24"/>
  <c r="V234" i="24"/>
  <c r="W234" i="24"/>
  <c r="AB234" i="24"/>
  <c r="AC234" i="24"/>
  <c r="AD234" i="24"/>
  <c r="AE234" i="24"/>
  <c r="AF234" i="24"/>
  <c r="I235" i="24"/>
  <c r="J235" i="24"/>
  <c r="N235" i="24"/>
  <c r="P235" i="24"/>
  <c r="V235" i="24" s="1"/>
  <c r="W235" i="24" s="1"/>
  <c r="R235" i="24"/>
  <c r="T235" i="24"/>
  <c r="AB235" i="24"/>
  <c r="AE235" i="24"/>
  <c r="AF235" i="24"/>
  <c r="I236" i="24"/>
  <c r="J236" i="24"/>
  <c r="N236" i="24"/>
  <c r="P236" i="24"/>
  <c r="R236" i="24"/>
  <c r="T236" i="24"/>
  <c r="AB236" i="24"/>
  <c r="AE236" i="24"/>
  <c r="AF236" i="24"/>
  <c r="I237" i="24"/>
  <c r="J237" i="24" s="1"/>
  <c r="N237" i="24"/>
  <c r="P237" i="24"/>
  <c r="R237" i="24"/>
  <c r="T237" i="24"/>
  <c r="V237" i="24"/>
  <c r="W237" i="24"/>
  <c r="AB237" i="24"/>
  <c r="AC237" i="24"/>
  <c r="AD237" i="24"/>
  <c r="AE237" i="24"/>
  <c r="AF237" i="24"/>
  <c r="I238" i="24"/>
  <c r="J238" i="24"/>
  <c r="N238" i="24"/>
  <c r="P238" i="24"/>
  <c r="R238" i="24"/>
  <c r="T238" i="24"/>
  <c r="AB238" i="24"/>
  <c r="AE238" i="24"/>
  <c r="AF238" i="24"/>
  <c r="I239" i="24"/>
  <c r="J239" i="24"/>
  <c r="N239" i="24"/>
  <c r="P239" i="24"/>
  <c r="R239" i="24"/>
  <c r="T239" i="24"/>
  <c r="V239" i="24"/>
  <c r="W239" i="24"/>
  <c r="AB239" i="24"/>
  <c r="AE239" i="24"/>
  <c r="AF239" i="24"/>
  <c r="I240" i="24"/>
  <c r="J240" i="24"/>
  <c r="N240" i="24"/>
  <c r="V240" i="24" s="1"/>
  <c r="W240" i="24" s="1"/>
  <c r="P240" i="24"/>
  <c r="R240" i="24"/>
  <c r="T240" i="24"/>
  <c r="AB240" i="24"/>
  <c r="AE240" i="24"/>
  <c r="AF240" i="24"/>
  <c r="I241" i="24"/>
  <c r="J241" i="24"/>
  <c r="N241" i="24"/>
  <c r="P241" i="24"/>
  <c r="R241" i="24"/>
  <c r="T241" i="24"/>
  <c r="AB241" i="24"/>
  <c r="AE241" i="24"/>
  <c r="AF241" i="24"/>
  <c r="I242" i="24"/>
  <c r="J242" i="24" s="1"/>
  <c r="N242" i="24"/>
  <c r="P242" i="24"/>
  <c r="R242" i="24"/>
  <c r="T242" i="24"/>
  <c r="V242" i="24"/>
  <c r="W242" i="24"/>
  <c r="AB242" i="24"/>
  <c r="AC242" i="24"/>
  <c r="AD242" i="24"/>
  <c r="AE242" i="24"/>
  <c r="AF242" i="24"/>
  <c r="I243" i="24"/>
  <c r="J243" i="24"/>
  <c r="N243" i="24"/>
  <c r="P243" i="24"/>
  <c r="R243" i="24"/>
  <c r="T243" i="24"/>
  <c r="V243" i="24"/>
  <c r="W243" i="24"/>
  <c r="AC243" i="24" s="1"/>
  <c r="AB243" i="24"/>
  <c r="AE243" i="24"/>
  <c r="AF243" i="24"/>
  <c r="I244" i="24"/>
  <c r="J244" i="24"/>
  <c r="N244" i="24"/>
  <c r="P244" i="24"/>
  <c r="R244" i="24"/>
  <c r="T244" i="24"/>
  <c r="AB244" i="24"/>
  <c r="AE244" i="24"/>
  <c r="AF244" i="24"/>
  <c r="I245" i="24"/>
  <c r="J245" i="24"/>
  <c r="N245" i="24"/>
  <c r="V245" i="24" s="1"/>
  <c r="W245" i="24" s="1"/>
  <c r="P245" i="24"/>
  <c r="R245" i="24"/>
  <c r="T245" i="24"/>
  <c r="AB245" i="24"/>
  <c r="AE245" i="24"/>
  <c r="AF245" i="24"/>
  <c r="I246" i="24"/>
  <c r="J246" i="24" s="1"/>
  <c r="N246" i="24"/>
  <c r="P246" i="24"/>
  <c r="R246" i="24"/>
  <c r="T246" i="24"/>
  <c r="V246" i="24"/>
  <c r="W246" i="24"/>
  <c r="AB246" i="24"/>
  <c r="AC246" i="24"/>
  <c r="AD246" i="24"/>
  <c r="AE246" i="24"/>
  <c r="AF246" i="24"/>
  <c r="I247" i="24"/>
  <c r="J247" i="24"/>
  <c r="N247" i="24"/>
  <c r="P247" i="24"/>
  <c r="R247" i="24"/>
  <c r="T247" i="24"/>
  <c r="V247" i="24"/>
  <c r="W247" i="24"/>
  <c r="AB247" i="24"/>
  <c r="AE247" i="24"/>
  <c r="AF247" i="24"/>
  <c r="I248" i="24"/>
  <c r="J248" i="24"/>
  <c r="N248" i="24"/>
  <c r="P248" i="24"/>
  <c r="R248" i="24"/>
  <c r="T248" i="24"/>
  <c r="V248" i="24"/>
  <c r="W248" i="24"/>
  <c r="AC248" i="24" s="1"/>
  <c r="AB248" i="24"/>
  <c r="AE248" i="24"/>
  <c r="AF248" i="24"/>
  <c r="I249" i="24"/>
  <c r="J249" i="24"/>
  <c r="N249" i="24"/>
  <c r="P249" i="24"/>
  <c r="R249" i="24"/>
  <c r="T249" i="24"/>
  <c r="V249" i="24"/>
  <c r="W249" i="24"/>
  <c r="AB249" i="24"/>
  <c r="AC249" i="24"/>
  <c r="AD249" i="24"/>
  <c r="AE249" i="24"/>
  <c r="AF249" i="24"/>
  <c r="I250" i="24"/>
  <c r="J250" i="24"/>
  <c r="N250" i="24"/>
  <c r="V250" i="24" s="1"/>
  <c r="W250" i="24" s="1"/>
  <c r="P250" i="24"/>
  <c r="R250" i="24"/>
  <c r="T250" i="24"/>
  <c r="AB250" i="24"/>
  <c r="AE250" i="24"/>
  <c r="AF250" i="24"/>
  <c r="I251" i="24"/>
  <c r="J251" i="24"/>
  <c r="N251" i="24"/>
  <c r="P251" i="24"/>
  <c r="R251" i="24"/>
  <c r="T251" i="24"/>
  <c r="V251" i="24"/>
  <c r="W251" i="24"/>
  <c r="AB251" i="24"/>
  <c r="AC251" i="24"/>
  <c r="AD251" i="24"/>
  <c r="AE251" i="24"/>
  <c r="AF251" i="24"/>
  <c r="I252" i="24"/>
  <c r="J252" i="24"/>
  <c r="N252" i="24"/>
  <c r="P252" i="24"/>
  <c r="R252" i="24"/>
  <c r="T252" i="24"/>
  <c r="AB252" i="24"/>
  <c r="AE252" i="24"/>
  <c r="AF252" i="24"/>
  <c r="I253" i="24"/>
  <c r="J253" i="24"/>
  <c r="N253" i="24"/>
  <c r="P253" i="24"/>
  <c r="R253" i="24"/>
  <c r="T253" i="24"/>
  <c r="V253" i="24"/>
  <c r="W253" i="24"/>
  <c r="AD253" i="24" s="1"/>
  <c r="AB253" i="24"/>
  <c r="AE253" i="24"/>
  <c r="AF253" i="24"/>
  <c r="I254" i="24"/>
  <c r="J254" i="24" s="1"/>
  <c r="N254" i="24"/>
  <c r="P254" i="24"/>
  <c r="R254" i="24"/>
  <c r="T254" i="24"/>
  <c r="V254" i="24"/>
  <c r="W254" i="24"/>
  <c r="AB254" i="24"/>
  <c r="AC254" i="24"/>
  <c r="AD254" i="24"/>
  <c r="AE254" i="24"/>
  <c r="AF254" i="24"/>
  <c r="I255" i="24"/>
  <c r="J255" i="24"/>
  <c r="N255" i="24"/>
  <c r="V255" i="24" s="1"/>
  <c r="W255" i="24" s="1"/>
  <c r="P255" i="24"/>
  <c r="R255" i="24"/>
  <c r="T255" i="24"/>
  <c r="AB255" i="24"/>
  <c r="AE255" i="24"/>
  <c r="AF255" i="24"/>
  <c r="I256" i="24"/>
  <c r="J256" i="24"/>
  <c r="N256" i="24"/>
  <c r="P256" i="24"/>
  <c r="R256" i="24"/>
  <c r="T256" i="24"/>
  <c r="V256" i="24"/>
  <c r="W256" i="24"/>
  <c r="AB256" i="24"/>
  <c r="AC256" i="24"/>
  <c r="AD256" i="24"/>
  <c r="AE256" i="24"/>
  <c r="AF256" i="24"/>
  <c r="I257" i="24"/>
  <c r="J257" i="24" s="1"/>
  <c r="N257" i="24"/>
  <c r="P257" i="24"/>
  <c r="R257" i="24"/>
  <c r="T257" i="24"/>
  <c r="V257" i="24"/>
  <c r="W257" i="24"/>
  <c r="AB257" i="24"/>
  <c r="AC257" i="24"/>
  <c r="AD257" i="24"/>
  <c r="AE257" i="24"/>
  <c r="AF257" i="24"/>
  <c r="I258" i="24"/>
  <c r="J258" i="24"/>
  <c r="N258" i="24"/>
  <c r="P258" i="24"/>
  <c r="R258" i="24"/>
  <c r="T258" i="24"/>
  <c r="AB258" i="24"/>
  <c r="AE258" i="24"/>
  <c r="AF258" i="24"/>
  <c r="I259" i="24"/>
  <c r="J259" i="24"/>
  <c r="N259" i="24"/>
  <c r="P259" i="24"/>
  <c r="R259" i="24"/>
  <c r="T259" i="24"/>
  <c r="V259" i="24"/>
  <c r="W259" i="24"/>
  <c r="AB259" i="24"/>
  <c r="AC259" i="24"/>
  <c r="AD259" i="24"/>
  <c r="AE259" i="24"/>
  <c r="AF259" i="24"/>
  <c r="I260" i="24"/>
  <c r="J260" i="24"/>
  <c r="N260" i="24"/>
  <c r="P260" i="24"/>
  <c r="R260" i="24"/>
  <c r="T260" i="24"/>
  <c r="AB260" i="24"/>
  <c r="AE260" i="24"/>
  <c r="AF260" i="24"/>
  <c r="I261" i="24"/>
  <c r="J261" i="24"/>
  <c r="N261" i="24"/>
  <c r="P261" i="24"/>
  <c r="R261" i="24"/>
  <c r="T261" i="24"/>
  <c r="AB261" i="24"/>
  <c r="AE261" i="24"/>
  <c r="AF261" i="24"/>
  <c r="I262" i="24"/>
  <c r="J262" i="24"/>
  <c r="N262" i="24"/>
  <c r="P262" i="24"/>
  <c r="R262" i="24"/>
  <c r="T262" i="24"/>
  <c r="V262" i="24"/>
  <c r="W262" i="24"/>
  <c r="AB262" i="24"/>
  <c r="AC262" i="24"/>
  <c r="AD262" i="24"/>
  <c r="AE262" i="24"/>
  <c r="AF262" i="24"/>
  <c r="I263" i="24"/>
  <c r="J263" i="24"/>
  <c r="N263" i="24"/>
  <c r="P263" i="24"/>
  <c r="R263" i="24"/>
  <c r="T263" i="24"/>
  <c r="V263" i="24"/>
  <c r="W263" i="24" s="1"/>
  <c r="AB263" i="24"/>
  <c r="AE263" i="24"/>
  <c r="AF263" i="24"/>
  <c r="I264" i="24"/>
  <c r="J264" i="24"/>
  <c r="N264" i="24"/>
  <c r="P264" i="24"/>
  <c r="R264" i="24"/>
  <c r="T264" i="24"/>
  <c r="V264" i="24"/>
  <c r="W264" i="24" s="1"/>
  <c r="AB264" i="24"/>
  <c r="AC264" i="24"/>
  <c r="AD264" i="24"/>
  <c r="AE264" i="24"/>
  <c r="AF264" i="24"/>
  <c r="I265" i="24"/>
  <c r="J265" i="24"/>
  <c r="N265" i="24"/>
  <c r="P265" i="24"/>
  <c r="R265" i="24"/>
  <c r="T265" i="24"/>
  <c r="V265" i="24"/>
  <c r="W265" i="24" s="1"/>
  <c r="AB265" i="24"/>
  <c r="AE265" i="24"/>
  <c r="AF265" i="24"/>
  <c r="I266" i="24"/>
  <c r="J266" i="24" s="1"/>
  <c r="N266" i="24"/>
  <c r="P266" i="24"/>
  <c r="R266" i="24"/>
  <c r="T266" i="24"/>
  <c r="V266" i="24"/>
  <c r="W266" i="24"/>
  <c r="AD266" i="24" s="1"/>
  <c r="AB266" i="24"/>
  <c r="AC266" i="24"/>
  <c r="AE266" i="24"/>
  <c r="AF266" i="24"/>
  <c r="I267" i="24"/>
  <c r="J267" i="24"/>
  <c r="N267" i="24"/>
  <c r="V267" i="24" s="1"/>
  <c r="W267" i="24" s="1"/>
  <c r="P267" i="24"/>
  <c r="R267" i="24"/>
  <c r="T267" i="24"/>
  <c r="AB267" i="24"/>
  <c r="AE267" i="24"/>
  <c r="AF267" i="24"/>
  <c r="I268" i="24"/>
  <c r="J268" i="24"/>
  <c r="N268" i="24"/>
  <c r="P268" i="24"/>
  <c r="R268" i="24"/>
  <c r="T268" i="24"/>
  <c r="AB268" i="24"/>
  <c r="AE268" i="24"/>
  <c r="AF268" i="24"/>
  <c r="I269" i="24"/>
  <c r="J269" i="24"/>
  <c r="N269" i="24"/>
  <c r="P269" i="24"/>
  <c r="R269" i="24"/>
  <c r="T269" i="24"/>
  <c r="V269" i="24"/>
  <c r="W269" i="24"/>
  <c r="AB269" i="24"/>
  <c r="AC269" i="24"/>
  <c r="AD269" i="24"/>
  <c r="AE269" i="24"/>
  <c r="AF269" i="24"/>
  <c r="I270" i="24"/>
  <c r="J270" i="24"/>
  <c r="N270" i="24"/>
  <c r="P270" i="24"/>
  <c r="R270" i="24"/>
  <c r="T270" i="24"/>
  <c r="V270" i="24"/>
  <c r="W270" i="24" s="1"/>
  <c r="AB270" i="24"/>
  <c r="AE270" i="24"/>
  <c r="AF270" i="24"/>
  <c r="I271" i="24"/>
  <c r="J271" i="24"/>
  <c r="N271" i="24"/>
  <c r="P271" i="24"/>
  <c r="R271" i="24"/>
  <c r="T271" i="24"/>
  <c r="V271" i="24"/>
  <c r="W271" i="24"/>
  <c r="AB271" i="24"/>
  <c r="AE271" i="24"/>
  <c r="AF271" i="24"/>
  <c r="I272" i="24"/>
  <c r="J272" i="24"/>
  <c r="N272" i="24"/>
  <c r="V272" i="24" s="1"/>
  <c r="W272" i="24" s="1"/>
  <c r="P272" i="24"/>
  <c r="R272" i="24"/>
  <c r="T272" i="24"/>
  <c r="AB272" i="24"/>
  <c r="AE272" i="24"/>
  <c r="AF272" i="24"/>
  <c r="I273" i="24"/>
  <c r="J273" i="24"/>
  <c r="N273" i="24"/>
  <c r="P273" i="24"/>
  <c r="R273" i="24"/>
  <c r="T273" i="24"/>
  <c r="V273" i="24"/>
  <c r="W273" i="24"/>
  <c r="AD273" i="24" s="1"/>
  <c r="AB273" i="24"/>
  <c r="AC273" i="24"/>
  <c r="AE273" i="24"/>
  <c r="AF273" i="24"/>
  <c r="I274" i="24"/>
  <c r="J274" i="24"/>
  <c r="N274" i="24"/>
  <c r="P274" i="24"/>
  <c r="R274" i="24"/>
  <c r="T274" i="24"/>
  <c r="V274" i="24"/>
  <c r="W274" i="24"/>
  <c r="AD274" i="24" s="1"/>
  <c r="AB274" i="24"/>
  <c r="AC274" i="24"/>
  <c r="AE274" i="24"/>
  <c r="AF274" i="24"/>
  <c r="I275" i="24"/>
  <c r="J275" i="24"/>
  <c r="N275" i="24"/>
  <c r="P275" i="24"/>
  <c r="R275" i="24"/>
  <c r="T275" i="24"/>
  <c r="V275" i="24"/>
  <c r="W275" i="24"/>
  <c r="AC275" i="24" s="1"/>
  <c r="AB275" i="24"/>
  <c r="AE275" i="24"/>
  <c r="AF275" i="24"/>
  <c r="I276" i="24"/>
  <c r="J276" i="24"/>
  <c r="N276" i="24"/>
  <c r="P276" i="24"/>
  <c r="R276" i="24"/>
  <c r="T276" i="24"/>
  <c r="AB276" i="24"/>
  <c r="AE276" i="24"/>
  <c r="AF276" i="24"/>
  <c r="I277" i="24"/>
  <c r="J277" i="24"/>
  <c r="N277" i="24"/>
  <c r="V277" i="24" s="1"/>
  <c r="W277" i="24" s="1"/>
  <c r="P277" i="24"/>
  <c r="R277" i="24"/>
  <c r="T277" i="24"/>
  <c r="AB277" i="24"/>
  <c r="AE277" i="24"/>
  <c r="AF277" i="24"/>
  <c r="I278" i="24"/>
  <c r="J278" i="24"/>
  <c r="N278" i="24"/>
  <c r="P278" i="24"/>
  <c r="R278" i="24"/>
  <c r="T278" i="24"/>
  <c r="AB278" i="24"/>
  <c r="AE278" i="24"/>
  <c r="AF278" i="24"/>
  <c r="I279" i="24"/>
  <c r="J279" i="24"/>
  <c r="N279" i="24"/>
  <c r="P279" i="24"/>
  <c r="R279" i="24"/>
  <c r="T279" i="24"/>
  <c r="AB279" i="24"/>
  <c r="AE279" i="24"/>
  <c r="AF279" i="24"/>
  <c r="I280" i="24"/>
  <c r="J280" i="24"/>
  <c r="N280" i="24"/>
  <c r="P280" i="24"/>
  <c r="R280" i="24"/>
  <c r="T280" i="24"/>
  <c r="V280" i="24"/>
  <c r="W280" i="24"/>
  <c r="AC280" i="24" s="1"/>
  <c r="AB280" i="24"/>
  <c r="AE280" i="24"/>
  <c r="AF280" i="24"/>
  <c r="I281" i="24"/>
  <c r="J281" i="24"/>
  <c r="N281" i="24"/>
  <c r="P281" i="24"/>
  <c r="R281" i="24"/>
  <c r="T281" i="24"/>
  <c r="AB281" i="24"/>
  <c r="AE281" i="24"/>
  <c r="AF281" i="24"/>
  <c r="I282" i="24"/>
  <c r="J282" i="24"/>
  <c r="N282" i="24"/>
  <c r="V282" i="24" s="1"/>
  <c r="W282" i="24" s="1"/>
  <c r="P282" i="24"/>
  <c r="R282" i="24"/>
  <c r="T282" i="24"/>
  <c r="AB282" i="24"/>
  <c r="AE282" i="24"/>
  <c r="AF282" i="24"/>
  <c r="I283" i="24"/>
  <c r="J283" i="24"/>
  <c r="N283" i="24"/>
  <c r="P283" i="24"/>
  <c r="R283" i="24"/>
  <c r="T283" i="24"/>
  <c r="V283" i="24"/>
  <c r="W283" i="24"/>
  <c r="AB283" i="24"/>
  <c r="AC283" i="24"/>
  <c r="AD283" i="24"/>
  <c r="AE283" i="24"/>
  <c r="AF283" i="24"/>
  <c r="I284" i="24"/>
  <c r="J284" i="24" s="1"/>
  <c r="N284" i="24"/>
  <c r="V284" i="24" s="1"/>
  <c r="W284" i="24" s="1"/>
  <c r="P284" i="24"/>
  <c r="R284" i="24"/>
  <c r="T284" i="24"/>
  <c r="AB284" i="24"/>
  <c r="AC284" i="24"/>
  <c r="AD284" i="24"/>
  <c r="AE284" i="24"/>
  <c r="AF284" i="24"/>
  <c r="I285" i="24"/>
  <c r="J285" i="24"/>
  <c r="N285" i="24"/>
  <c r="P285" i="24"/>
  <c r="R285" i="24"/>
  <c r="T285" i="24"/>
  <c r="V285" i="24"/>
  <c r="W285" i="24"/>
  <c r="AD285" i="24" s="1"/>
  <c r="AB285" i="24"/>
  <c r="AC285" i="24"/>
  <c r="AE285" i="24"/>
  <c r="AF285" i="24"/>
  <c r="I286" i="24"/>
  <c r="J286" i="24" s="1"/>
  <c r="N286" i="24"/>
  <c r="P286" i="24"/>
  <c r="R286" i="24"/>
  <c r="T286" i="24"/>
  <c r="V286" i="24"/>
  <c r="W286" i="24"/>
  <c r="AB286" i="24"/>
  <c r="AC286" i="24"/>
  <c r="AD286" i="24"/>
  <c r="AE286" i="24"/>
  <c r="AF286" i="24"/>
  <c r="I287" i="24"/>
  <c r="J287" i="24"/>
  <c r="N287" i="24"/>
  <c r="P287" i="24"/>
  <c r="R287" i="24"/>
  <c r="T287" i="24"/>
  <c r="AB287" i="24"/>
  <c r="AE287" i="24"/>
  <c r="AF287" i="24"/>
  <c r="I288" i="24"/>
  <c r="J288" i="24"/>
  <c r="N288" i="24"/>
  <c r="P288" i="24"/>
  <c r="R288" i="24"/>
  <c r="T288" i="24"/>
  <c r="V288" i="24"/>
  <c r="W288" i="24"/>
  <c r="AB288" i="24"/>
  <c r="AC288" i="24"/>
  <c r="AD288" i="24"/>
  <c r="AE288" i="24"/>
  <c r="AF288" i="24"/>
  <c r="I289" i="24"/>
  <c r="J289" i="24" s="1"/>
  <c r="N289" i="24"/>
  <c r="P289" i="24"/>
  <c r="R289" i="24"/>
  <c r="T289" i="24"/>
  <c r="V289" i="24"/>
  <c r="W289" i="24"/>
  <c r="AB289" i="24"/>
  <c r="AC289" i="24"/>
  <c r="AD289" i="24"/>
  <c r="AE289" i="24"/>
  <c r="AF289" i="24"/>
  <c r="I290" i="24"/>
  <c r="J290" i="24"/>
  <c r="N290" i="24"/>
  <c r="P290" i="24"/>
  <c r="R290" i="24"/>
  <c r="T290" i="24"/>
  <c r="V290" i="24"/>
  <c r="W290" i="24"/>
  <c r="AB290" i="24"/>
  <c r="AE290" i="24"/>
  <c r="AF290" i="24"/>
  <c r="I291" i="24"/>
  <c r="J291" i="24"/>
  <c r="N291" i="24"/>
  <c r="P291" i="24"/>
  <c r="R291" i="24"/>
  <c r="T291" i="24"/>
  <c r="V291" i="24"/>
  <c r="W291" i="24"/>
  <c r="AB291" i="24"/>
  <c r="AC291" i="24"/>
  <c r="AD291" i="24"/>
  <c r="AE291" i="24"/>
  <c r="AF291" i="24"/>
  <c r="I292" i="24"/>
  <c r="J292" i="24"/>
  <c r="N292" i="24"/>
  <c r="V292" i="24" s="1"/>
  <c r="W292" i="24" s="1"/>
  <c r="AC292" i="24" s="1"/>
  <c r="P292" i="24"/>
  <c r="R292" i="24"/>
  <c r="T292" i="24"/>
  <c r="AB292" i="24"/>
  <c r="AE292" i="24"/>
  <c r="AF292" i="24"/>
  <c r="I293" i="24"/>
  <c r="J293" i="24"/>
  <c r="N293" i="24"/>
  <c r="P293" i="24"/>
  <c r="R293" i="24"/>
  <c r="T293" i="24"/>
  <c r="V293" i="24"/>
  <c r="W293" i="24"/>
  <c r="AD293" i="24" s="1"/>
  <c r="AB293" i="24"/>
  <c r="AC293" i="24"/>
  <c r="AE293" i="24"/>
  <c r="AF293" i="24"/>
  <c r="I294" i="24"/>
  <c r="J294" i="24"/>
  <c r="N294" i="24"/>
  <c r="P294" i="24"/>
  <c r="V294" i="24" s="1"/>
  <c r="W294" i="24" s="1"/>
  <c r="R294" i="24"/>
  <c r="T294" i="24"/>
  <c r="AB294" i="24"/>
  <c r="AE294" i="24"/>
  <c r="AF294" i="24"/>
  <c r="I295" i="24"/>
  <c r="J295" i="24"/>
  <c r="N295" i="24"/>
  <c r="P295" i="24"/>
  <c r="R295" i="24"/>
  <c r="T295" i="24"/>
  <c r="AB295" i="24"/>
  <c r="AE295" i="24"/>
  <c r="AF295" i="24"/>
  <c r="I296" i="24"/>
  <c r="J296" i="24" s="1"/>
  <c r="N296" i="24"/>
  <c r="P296" i="24"/>
  <c r="R296" i="24"/>
  <c r="T296" i="24"/>
  <c r="V296" i="24"/>
  <c r="W296" i="24"/>
  <c r="AB296" i="24"/>
  <c r="AC296" i="24"/>
  <c r="AD296" i="24"/>
  <c r="AE296" i="24"/>
  <c r="AF296" i="24"/>
  <c r="I297" i="24"/>
  <c r="J297" i="24"/>
  <c r="N297" i="24"/>
  <c r="P297" i="24"/>
  <c r="R297" i="24"/>
  <c r="T297" i="24"/>
  <c r="V297" i="24"/>
  <c r="W297" i="24"/>
  <c r="AC297" i="24" s="1"/>
  <c r="AB297" i="24"/>
  <c r="AE297" i="24"/>
  <c r="AF297" i="24"/>
  <c r="I298" i="24"/>
  <c r="J298" i="24"/>
  <c r="N298" i="24"/>
  <c r="P298" i="24"/>
  <c r="R298" i="24"/>
  <c r="T298" i="24"/>
  <c r="AB298" i="24"/>
  <c r="AE298" i="24"/>
  <c r="AF298" i="24"/>
  <c r="I299" i="24"/>
  <c r="J299" i="24"/>
  <c r="N299" i="24"/>
  <c r="V299" i="24" s="1"/>
  <c r="W299" i="24" s="1"/>
  <c r="P299" i="24"/>
  <c r="R299" i="24"/>
  <c r="T299" i="24"/>
  <c r="AB299" i="24"/>
  <c r="AE299" i="24"/>
  <c r="AF299" i="24"/>
  <c r="I300" i="24"/>
  <c r="J300" i="24"/>
  <c r="N300" i="24"/>
  <c r="P300" i="24"/>
  <c r="R300" i="24"/>
  <c r="T300" i="24"/>
  <c r="V300" i="24"/>
  <c r="W300" i="24"/>
  <c r="AB300" i="24"/>
  <c r="AC300" i="24"/>
  <c r="AD300" i="24"/>
  <c r="AE300" i="24"/>
  <c r="AF300" i="24"/>
  <c r="I301" i="24"/>
  <c r="J301" i="24"/>
  <c r="N301" i="24"/>
  <c r="P301" i="24"/>
  <c r="R301" i="24"/>
  <c r="T301" i="24"/>
  <c r="AB301" i="24"/>
  <c r="AE301" i="24"/>
  <c r="AF301" i="24"/>
  <c r="I302" i="24"/>
  <c r="J302" i="24"/>
  <c r="N302" i="24"/>
  <c r="P302" i="24"/>
  <c r="R302" i="24"/>
  <c r="T302" i="24"/>
  <c r="V302" i="24"/>
  <c r="W302" i="24"/>
  <c r="AC302" i="24" s="1"/>
  <c r="AB302" i="24"/>
  <c r="AE302" i="24"/>
  <c r="AF302" i="24"/>
  <c r="I303" i="24"/>
  <c r="J303" i="24"/>
  <c r="N303" i="24"/>
  <c r="P303" i="24"/>
  <c r="R303" i="24"/>
  <c r="T303" i="24"/>
  <c r="AB303" i="24"/>
  <c r="AE303" i="24"/>
  <c r="AF303" i="24"/>
  <c r="I304" i="24"/>
  <c r="J304" i="24"/>
  <c r="N304" i="24"/>
  <c r="V304" i="24" s="1"/>
  <c r="W304" i="24" s="1"/>
  <c r="P304" i="24"/>
  <c r="R304" i="24"/>
  <c r="T304" i="24"/>
  <c r="AB304" i="24"/>
  <c r="AE304" i="24"/>
  <c r="AF304" i="24"/>
  <c r="I305" i="24"/>
  <c r="J305" i="24"/>
  <c r="N305" i="24"/>
  <c r="P305" i="24"/>
  <c r="R305" i="24"/>
  <c r="T305" i="24"/>
  <c r="V305" i="24"/>
  <c r="W305" i="24"/>
  <c r="AB305" i="24"/>
  <c r="AC305" i="24"/>
  <c r="AD305" i="24"/>
  <c r="AE305" i="24"/>
  <c r="AF305" i="24"/>
  <c r="I306" i="24"/>
  <c r="J306" i="24" s="1"/>
  <c r="N306" i="24"/>
  <c r="P306" i="24"/>
  <c r="R306" i="24"/>
  <c r="T306" i="24"/>
  <c r="V306" i="24"/>
  <c r="W306" i="24"/>
  <c r="AB306" i="24"/>
  <c r="AE306" i="24"/>
  <c r="AF306" i="24"/>
  <c r="I307" i="24"/>
  <c r="J307" i="24"/>
  <c r="N307" i="24"/>
  <c r="P307" i="24"/>
  <c r="R307" i="24"/>
  <c r="T307" i="24"/>
  <c r="V307" i="24"/>
  <c r="W307" i="24"/>
  <c r="AC307" i="24" s="1"/>
  <c r="AB307" i="24"/>
  <c r="AE307" i="24"/>
  <c r="AF307" i="24"/>
  <c r="I308" i="24"/>
  <c r="J308" i="24"/>
  <c r="N308" i="24"/>
  <c r="V308" i="24" s="1"/>
  <c r="P308" i="24"/>
  <c r="R308" i="24"/>
  <c r="T308" i="24"/>
  <c r="W308" i="24"/>
  <c r="AB308" i="24"/>
  <c r="AC308" i="24"/>
  <c r="AD308" i="24"/>
  <c r="AE308" i="24"/>
  <c r="AF308" i="24"/>
  <c r="I309" i="24"/>
  <c r="J309" i="24"/>
  <c r="N309" i="24"/>
  <c r="P309" i="24"/>
  <c r="R309" i="24"/>
  <c r="V309" i="24" s="1"/>
  <c r="W309" i="24" s="1"/>
  <c r="T309" i="24"/>
  <c r="AB309" i="24"/>
  <c r="AE309" i="24"/>
  <c r="AF309" i="24"/>
  <c r="I310" i="24"/>
  <c r="J310" i="24"/>
  <c r="N310" i="24"/>
  <c r="P310" i="24"/>
  <c r="R310" i="24"/>
  <c r="T310" i="24"/>
  <c r="V310" i="24"/>
  <c r="W310" i="24"/>
  <c r="AB310" i="24"/>
  <c r="AE310" i="24"/>
  <c r="AF310" i="24"/>
  <c r="I311" i="24"/>
  <c r="J311" i="24"/>
  <c r="N311" i="24"/>
  <c r="P311" i="24"/>
  <c r="R311" i="24"/>
  <c r="T311" i="24"/>
  <c r="AB311" i="24"/>
  <c r="AE311" i="24"/>
  <c r="AF311" i="24"/>
  <c r="I312" i="24"/>
  <c r="J312" i="24"/>
  <c r="N312" i="24"/>
  <c r="P312" i="24"/>
  <c r="R312" i="24"/>
  <c r="T312" i="24"/>
  <c r="V312" i="24"/>
  <c r="W312" i="24"/>
  <c r="AB312" i="24"/>
  <c r="AC312" i="24"/>
  <c r="AD312" i="24"/>
  <c r="AE312" i="24"/>
  <c r="AF312" i="24"/>
  <c r="I313" i="24"/>
  <c r="J313" i="24"/>
  <c r="N313" i="24"/>
  <c r="P313" i="24"/>
  <c r="R313" i="24"/>
  <c r="T313" i="24"/>
  <c r="V313" i="24"/>
  <c r="W313" i="24"/>
  <c r="AD313" i="24" s="1"/>
  <c r="AB313" i="24"/>
  <c r="AC313" i="24"/>
  <c r="AE313" i="24"/>
  <c r="AF313" i="24"/>
  <c r="I314" i="24"/>
  <c r="J314" i="24"/>
  <c r="N314" i="24"/>
  <c r="P314" i="24"/>
  <c r="R314" i="24"/>
  <c r="T314" i="24"/>
  <c r="V314" i="24"/>
  <c r="W314" i="24" s="1"/>
  <c r="AB314" i="24"/>
  <c r="AE314" i="24"/>
  <c r="AF314" i="24"/>
  <c r="I315" i="24"/>
  <c r="J315" i="24"/>
  <c r="N315" i="24"/>
  <c r="P315" i="24"/>
  <c r="R315" i="24"/>
  <c r="T315" i="24"/>
  <c r="V315" i="24"/>
  <c r="W315" i="24"/>
  <c r="AB315" i="24"/>
  <c r="AC315" i="24"/>
  <c r="AD315" i="24"/>
  <c r="AE315" i="24"/>
  <c r="AF315" i="24"/>
  <c r="I316" i="24"/>
  <c r="J316" i="24"/>
  <c r="N316" i="24"/>
  <c r="P316" i="24"/>
  <c r="R316" i="24"/>
  <c r="T316" i="24"/>
  <c r="V316" i="24"/>
  <c r="W316" i="24"/>
  <c r="AB316" i="24"/>
  <c r="AC316" i="24"/>
  <c r="AD316" i="24"/>
  <c r="AE316" i="24"/>
  <c r="AF316" i="24"/>
  <c r="I317" i="24"/>
  <c r="J317" i="24"/>
  <c r="N317" i="24"/>
  <c r="P317" i="24"/>
  <c r="R317" i="24"/>
  <c r="T317" i="24"/>
  <c r="V317" i="24"/>
  <c r="W317" i="24"/>
  <c r="AB317" i="24"/>
  <c r="AE317" i="24"/>
  <c r="AF317" i="24"/>
  <c r="I318" i="24"/>
  <c r="J318" i="24"/>
  <c r="N318" i="24"/>
  <c r="P318" i="24"/>
  <c r="R318" i="24"/>
  <c r="T318" i="24"/>
  <c r="AB318" i="24"/>
  <c r="AE318" i="24"/>
  <c r="AF318" i="24"/>
  <c r="I319" i="24"/>
  <c r="J319" i="24"/>
  <c r="N319" i="24"/>
  <c r="P319" i="24"/>
  <c r="R319" i="24"/>
  <c r="T319" i="24"/>
  <c r="AB319" i="24"/>
  <c r="AE319" i="24"/>
  <c r="AF319" i="24"/>
  <c r="I320" i="24"/>
  <c r="J320" i="24"/>
  <c r="N320" i="24"/>
  <c r="P320" i="24"/>
  <c r="R320" i="24"/>
  <c r="T320" i="24"/>
  <c r="V320" i="24"/>
  <c r="W320" i="24"/>
  <c r="AB320" i="24"/>
  <c r="AC320" i="24"/>
  <c r="AD320" i="24"/>
  <c r="AE320" i="24"/>
  <c r="AF320" i="24"/>
  <c r="I321" i="24"/>
  <c r="J321" i="24"/>
  <c r="N321" i="24"/>
  <c r="V321" i="24" s="1"/>
  <c r="W321" i="24" s="1"/>
  <c r="AC321" i="24" s="1"/>
  <c r="P321" i="24"/>
  <c r="R321" i="24"/>
  <c r="T321" i="24"/>
  <c r="AB321" i="24"/>
  <c r="AE321" i="24"/>
  <c r="AF321" i="24"/>
  <c r="I322" i="24"/>
  <c r="J322" i="24"/>
  <c r="N322" i="24"/>
  <c r="P322" i="24"/>
  <c r="R322" i="24"/>
  <c r="T322" i="24"/>
  <c r="V322" i="24"/>
  <c r="W322" i="24" s="1"/>
  <c r="AB322" i="24"/>
  <c r="AE322" i="24"/>
  <c r="AF322" i="24"/>
  <c r="I323" i="24"/>
  <c r="J323" i="24"/>
  <c r="N323" i="24"/>
  <c r="P323" i="24"/>
  <c r="R323" i="24"/>
  <c r="T323" i="24"/>
  <c r="V323" i="24"/>
  <c r="W323" i="24"/>
  <c r="AB323" i="24"/>
  <c r="AC323" i="24"/>
  <c r="AD323" i="24"/>
  <c r="AE323" i="24"/>
  <c r="AF323" i="24"/>
  <c r="I324" i="24"/>
  <c r="J324" i="24" s="1"/>
  <c r="N324" i="24"/>
  <c r="P324" i="24"/>
  <c r="R324" i="24"/>
  <c r="T324" i="24"/>
  <c r="V324" i="24"/>
  <c r="W324" i="24" s="1"/>
  <c r="AB324" i="24"/>
  <c r="AC324" i="24"/>
  <c r="AD324" i="24"/>
  <c r="AE324" i="24"/>
  <c r="AF324" i="24"/>
  <c r="I325" i="24"/>
  <c r="J325" i="24"/>
  <c r="N325" i="24"/>
  <c r="P325" i="24"/>
  <c r="R325" i="24"/>
  <c r="T325" i="24"/>
  <c r="V325" i="24"/>
  <c r="W325" i="24"/>
  <c r="AB325" i="24"/>
  <c r="AE325" i="24"/>
  <c r="AF325" i="24"/>
  <c r="I326" i="24"/>
  <c r="J326" i="24" s="1"/>
  <c r="N326" i="24"/>
  <c r="P326" i="24"/>
  <c r="R326" i="24"/>
  <c r="T326" i="24"/>
  <c r="V326" i="24"/>
  <c r="W326" i="24"/>
  <c r="AC326" i="24" s="1"/>
  <c r="AB326" i="24"/>
  <c r="AE326" i="24"/>
  <c r="AF326" i="24"/>
  <c r="I327" i="24"/>
  <c r="J327" i="24"/>
  <c r="N327" i="24"/>
  <c r="P327" i="24"/>
  <c r="R327" i="24"/>
  <c r="T327" i="24"/>
  <c r="AB327" i="24"/>
  <c r="AE327" i="24"/>
  <c r="AF327" i="24"/>
  <c r="I328" i="24"/>
  <c r="J328" i="24"/>
  <c r="N328" i="24"/>
  <c r="V328" i="24" s="1"/>
  <c r="W328" i="24" s="1"/>
  <c r="P328" i="24"/>
  <c r="R328" i="24"/>
  <c r="T328" i="24"/>
  <c r="AB328" i="24"/>
  <c r="AE328" i="24"/>
  <c r="AF328" i="24"/>
  <c r="I329" i="24"/>
  <c r="J329" i="24"/>
  <c r="N329" i="24"/>
  <c r="P329" i="24"/>
  <c r="R329" i="24"/>
  <c r="T329" i="24"/>
  <c r="V329" i="24"/>
  <c r="W329" i="24"/>
  <c r="AB329" i="24"/>
  <c r="AC329" i="24"/>
  <c r="AD329" i="24"/>
  <c r="AE329" i="24"/>
  <c r="AF329" i="24"/>
  <c r="I330" i="24"/>
  <c r="J330" i="24"/>
  <c r="N330" i="24"/>
  <c r="P330" i="24"/>
  <c r="R330" i="24"/>
  <c r="T330" i="24"/>
  <c r="AB330" i="24"/>
  <c r="AE330" i="24"/>
  <c r="AF330" i="24"/>
  <c r="I331" i="24"/>
  <c r="J331" i="24"/>
  <c r="N331" i="24"/>
  <c r="P331" i="24"/>
  <c r="R331" i="24"/>
  <c r="T331" i="24"/>
  <c r="V331" i="24"/>
  <c r="W331" i="24"/>
  <c r="AD331" i="24" s="1"/>
  <c r="AB331" i="24"/>
  <c r="AC331" i="24"/>
  <c r="AE331" i="24"/>
  <c r="AF331" i="24"/>
  <c r="I332" i="24"/>
  <c r="J332" i="24"/>
  <c r="N332" i="24"/>
  <c r="P332" i="24"/>
  <c r="R332" i="24"/>
  <c r="T332" i="24"/>
  <c r="V332" i="24"/>
  <c r="W332" i="24"/>
  <c r="AB332" i="24"/>
  <c r="AC332" i="24"/>
  <c r="AD332" i="24"/>
  <c r="AE332" i="24"/>
  <c r="AF332" i="24"/>
  <c r="I333" i="24"/>
  <c r="J333" i="24"/>
  <c r="N333" i="24"/>
  <c r="V333" i="24" s="1"/>
  <c r="W333" i="24" s="1"/>
  <c r="P333" i="24"/>
  <c r="R333" i="24"/>
  <c r="T333" i="24"/>
  <c r="AB333" i="24"/>
  <c r="AE333" i="24"/>
  <c r="AF333" i="24"/>
  <c r="I334" i="24"/>
  <c r="J334" i="24"/>
  <c r="N334" i="24"/>
  <c r="P334" i="24"/>
  <c r="R334" i="24"/>
  <c r="T334" i="24"/>
  <c r="V334" i="24"/>
  <c r="W334" i="24"/>
  <c r="AB334" i="24"/>
  <c r="AC334" i="24"/>
  <c r="AD334" i="24"/>
  <c r="AE334" i="24"/>
  <c r="AF334" i="24"/>
  <c r="I335" i="24"/>
  <c r="J335" i="24"/>
  <c r="N335" i="24"/>
  <c r="P335" i="24"/>
  <c r="R335" i="24"/>
  <c r="T335" i="24"/>
  <c r="AB335" i="24"/>
  <c r="AE335" i="24"/>
  <c r="AF335" i="24"/>
  <c r="I336" i="24"/>
  <c r="J336" i="24"/>
  <c r="N336" i="24"/>
  <c r="P336" i="24"/>
  <c r="R336" i="24"/>
  <c r="T336" i="24"/>
  <c r="V336" i="24"/>
  <c r="W336" i="24"/>
  <c r="AC336" i="24" s="1"/>
  <c r="AB336" i="24"/>
  <c r="AE336" i="24"/>
  <c r="AF336" i="24"/>
  <c r="I337" i="24"/>
  <c r="J337" i="24"/>
  <c r="N337" i="24"/>
  <c r="P337" i="24"/>
  <c r="R337" i="24"/>
  <c r="T337" i="24"/>
  <c r="V337" i="24"/>
  <c r="W337" i="24"/>
  <c r="AB337" i="24"/>
  <c r="AC337" i="24"/>
  <c r="AD337" i="24"/>
  <c r="AE337" i="24"/>
  <c r="AF337" i="24"/>
  <c r="I338" i="24"/>
  <c r="J338" i="24"/>
  <c r="N338" i="24"/>
  <c r="V338" i="24" s="1"/>
  <c r="W338" i="24" s="1"/>
  <c r="AC338" i="24" s="1"/>
  <c r="P338" i="24"/>
  <c r="R338" i="24"/>
  <c r="T338" i="24"/>
  <c r="AB338" i="24"/>
  <c r="AE338" i="24"/>
  <c r="AF338" i="24"/>
  <c r="I339" i="24"/>
  <c r="J339" i="24"/>
  <c r="N339" i="24"/>
  <c r="P339" i="24"/>
  <c r="R339" i="24"/>
  <c r="T339" i="24"/>
  <c r="V339" i="24"/>
  <c r="W339" i="24"/>
  <c r="AB339" i="24"/>
  <c r="AC339" i="24"/>
  <c r="AD339" i="24"/>
  <c r="AE339" i="24"/>
  <c r="AF339" i="24"/>
  <c r="I340" i="24"/>
  <c r="J340" i="24"/>
  <c r="N340" i="24"/>
  <c r="P340" i="24"/>
  <c r="R340" i="24"/>
  <c r="T340" i="24"/>
  <c r="V340" i="24"/>
  <c r="W340" i="24"/>
  <c r="AB340" i="24"/>
  <c r="AC340" i="24"/>
  <c r="AD340" i="24"/>
  <c r="AE340" i="24"/>
  <c r="AF340" i="24"/>
  <c r="I341" i="24"/>
  <c r="J341" i="24"/>
  <c r="N341" i="24"/>
  <c r="P341" i="24"/>
  <c r="R341" i="24"/>
  <c r="T341" i="24"/>
  <c r="AB341" i="24"/>
  <c r="AE341" i="24"/>
  <c r="AF341" i="24"/>
  <c r="I342" i="24"/>
  <c r="J342" i="24"/>
  <c r="N342" i="24"/>
  <c r="P342" i="24"/>
  <c r="R342" i="24"/>
  <c r="T342" i="24"/>
  <c r="V342" i="24"/>
  <c r="W342" i="24"/>
  <c r="AB342" i="24"/>
  <c r="AC342" i="24"/>
  <c r="AD342" i="24"/>
  <c r="AE342" i="24"/>
  <c r="AF342" i="24"/>
  <c r="I343" i="24"/>
  <c r="J343" i="24"/>
  <c r="N343" i="24"/>
  <c r="V343" i="24" s="1"/>
  <c r="W343" i="24" s="1"/>
  <c r="P343" i="24"/>
  <c r="R343" i="24"/>
  <c r="T343" i="24"/>
  <c r="AB343" i="24"/>
  <c r="AE343" i="24"/>
  <c r="AF343" i="24"/>
  <c r="I344" i="24"/>
  <c r="J344" i="24"/>
  <c r="N344" i="24"/>
  <c r="P344" i="24"/>
  <c r="R344" i="24"/>
  <c r="T344" i="24"/>
  <c r="V344" i="24"/>
  <c r="W344" i="24" s="1"/>
  <c r="AB344" i="24"/>
  <c r="AC344" i="24"/>
  <c r="AD344" i="24"/>
  <c r="AE344" i="24"/>
  <c r="AF344" i="24"/>
  <c r="I345" i="24"/>
  <c r="J345" i="24"/>
  <c r="N345" i="24"/>
  <c r="P345" i="24"/>
  <c r="R345" i="24"/>
  <c r="T345" i="24"/>
  <c r="V345" i="24"/>
  <c r="W345" i="24"/>
  <c r="AB345" i="24"/>
  <c r="AC345" i="24"/>
  <c r="AD345" i="24"/>
  <c r="AE345" i="24"/>
  <c r="AF345" i="24"/>
  <c r="I346" i="24"/>
  <c r="J346" i="24" s="1"/>
  <c r="N346" i="24"/>
  <c r="P346" i="24"/>
  <c r="R346" i="24"/>
  <c r="T346" i="24"/>
  <c r="AB346" i="24"/>
  <c r="AE346" i="24"/>
  <c r="AF346" i="24"/>
  <c r="I347" i="24"/>
  <c r="J347" i="24"/>
  <c r="N347" i="24"/>
  <c r="P347" i="24"/>
  <c r="R347" i="24"/>
  <c r="T347" i="24"/>
  <c r="V347" i="24"/>
  <c r="W347" i="24"/>
  <c r="AC347" i="24" s="1"/>
  <c r="AB347" i="24"/>
  <c r="AD347" i="24"/>
  <c r="AE347" i="24"/>
  <c r="AF347" i="24"/>
  <c r="I348" i="24"/>
  <c r="J348" i="24" s="1"/>
  <c r="N348" i="24"/>
  <c r="P348" i="24"/>
  <c r="R348" i="24"/>
  <c r="T348" i="24"/>
  <c r="V348" i="24"/>
  <c r="W348" i="24"/>
  <c r="AC348" i="24" s="1"/>
  <c r="AB348" i="24"/>
  <c r="AE348" i="24"/>
  <c r="AF348" i="24"/>
  <c r="I349" i="24"/>
  <c r="J349" i="24"/>
  <c r="N349" i="24"/>
  <c r="P349" i="24"/>
  <c r="R349" i="24"/>
  <c r="T349" i="24"/>
  <c r="V349" i="24"/>
  <c r="W349" i="24"/>
  <c r="AB349" i="24"/>
  <c r="AE349" i="24"/>
  <c r="AF349" i="24"/>
  <c r="I350" i="24"/>
  <c r="J350" i="24"/>
  <c r="N350" i="24"/>
  <c r="V350" i="24" s="1"/>
  <c r="W350" i="24" s="1"/>
  <c r="P350" i="24"/>
  <c r="R350" i="24"/>
  <c r="T350" i="24"/>
  <c r="AB350" i="24"/>
  <c r="AE350" i="24"/>
  <c r="AF350" i="24"/>
  <c r="I351" i="24"/>
  <c r="J351" i="24"/>
  <c r="N351" i="24"/>
  <c r="P351" i="24"/>
  <c r="R351" i="24"/>
  <c r="T351" i="24"/>
  <c r="AB351" i="24"/>
  <c r="AE351" i="24"/>
  <c r="AF351" i="24"/>
  <c r="I352" i="24"/>
  <c r="J352" i="24"/>
  <c r="N352" i="24"/>
  <c r="P352" i="24"/>
  <c r="R352" i="24"/>
  <c r="T352" i="24"/>
  <c r="V352" i="24"/>
  <c r="W352" i="24"/>
  <c r="AB352" i="24"/>
  <c r="AC352" i="24"/>
  <c r="AD352" i="24"/>
  <c r="AE352" i="24"/>
  <c r="AF352" i="24"/>
  <c r="I353" i="24"/>
  <c r="J353" i="24"/>
  <c r="N353" i="24"/>
  <c r="P353" i="24"/>
  <c r="R353" i="24"/>
  <c r="T353" i="24"/>
  <c r="V353" i="24"/>
  <c r="W353" i="24"/>
  <c r="AD353" i="24" s="1"/>
  <c r="AB353" i="24"/>
  <c r="AE353" i="24"/>
  <c r="AF353" i="24"/>
  <c r="I354" i="24"/>
  <c r="J354" i="24"/>
  <c r="N354" i="24"/>
  <c r="P354" i="24"/>
  <c r="R354" i="24"/>
  <c r="T354" i="24"/>
  <c r="AB354" i="24"/>
  <c r="AE354" i="24"/>
  <c r="AF354" i="24"/>
  <c r="I355" i="24"/>
  <c r="J355" i="24"/>
  <c r="N355" i="24"/>
  <c r="P355" i="24"/>
  <c r="R355" i="24"/>
  <c r="T355" i="24"/>
  <c r="V355" i="24"/>
  <c r="W355" i="24" s="1"/>
  <c r="AB355" i="24"/>
  <c r="AE355" i="24"/>
  <c r="AF355" i="24"/>
  <c r="I356" i="24"/>
  <c r="J356" i="24"/>
  <c r="N356" i="24"/>
  <c r="P356" i="24"/>
  <c r="R356" i="24"/>
  <c r="T356" i="24"/>
  <c r="V356" i="24"/>
  <c r="W356" i="24"/>
  <c r="AB356" i="24"/>
  <c r="AC356" i="24"/>
  <c r="AD356" i="24"/>
  <c r="AE356" i="24"/>
  <c r="AF356" i="24"/>
  <c r="I357" i="24"/>
  <c r="J357" i="24" s="1"/>
  <c r="N357" i="24"/>
  <c r="P357" i="24"/>
  <c r="R357" i="24"/>
  <c r="T357" i="24"/>
  <c r="V357" i="24"/>
  <c r="W357" i="24" s="1"/>
  <c r="AB357" i="24"/>
  <c r="AE357" i="24"/>
  <c r="AF357" i="24"/>
  <c r="I358" i="24"/>
  <c r="J358" i="24"/>
  <c r="N358" i="24"/>
  <c r="P358" i="24"/>
  <c r="R358" i="24"/>
  <c r="T358" i="24"/>
  <c r="V358" i="24"/>
  <c r="W358" i="24"/>
  <c r="AB358" i="24"/>
  <c r="AC358" i="24"/>
  <c r="AD358" i="24"/>
  <c r="AE358" i="24"/>
  <c r="AF358" i="24"/>
  <c r="I359" i="24"/>
  <c r="J359" i="24" s="1"/>
  <c r="N359" i="24"/>
  <c r="P359" i="24"/>
  <c r="R359" i="24"/>
  <c r="T359" i="24"/>
  <c r="V359" i="24"/>
  <c r="W359" i="24"/>
  <c r="AB359" i="24"/>
  <c r="AC359" i="24"/>
  <c r="AD359" i="24"/>
  <c r="AE359" i="24"/>
  <c r="AF359" i="24"/>
  <c r="I360" i="24"/>
  <c r="J360" i="24"/>
  <c r="N360" i="24"/>
  <c r="V360" i="24" s="1"/>
  <c r="W360" i="24" s="1"/>
  <c r="P360" i="24"/>
  <c r="R360" i="24"/>
  <c r="T360" i="24"/>
  <c r="AB360" i="24"/>
  <c r="AE360" i="24"/>
  <c r="AF360" i="24"/>
  <c r="I361" i="24"/>
  <c r="J361" i="24"/>
  <c r="N361" i="24"/>
  <c r="P361" i="24"/>
  <c r="R361" i="24"/>
  <c r="T361" i="24"/>
  <c r="AB361" i="24"/>
  <c r="AE361" i="24"/>
  <c r="AF361" i="24"/>
  <c r="I362" i="24"/>
  <c r="J362" i="24"/>
  <c r="N362" i="24"/>
  <c r="V362" i="24" s="1"/>
  <c r="W362" i="24" s="1"/>
  <c r="P362" i="24"/>
  <c r="R362" i="24"/>
  <c r="T362" i="24"/>
  <c r="AB362" i="24"/>
  <c r="AE362" i="24"/>
  <c r="AF362" i="24"/>
  <c r="I363" i="24"/>
  <c r="J363" i="24"/>
  <c r="N363" i="24"/>
  <c r="P363" i="24"/>
  <c r="R363" i="24"/>
  <c r="T363" i="24"/>
  <c r="V363" i="24"/>
  <c r="W363" i="24"/>
  <c r="AD363" i="24" s="1"/>
  <c r="AB363" i="24"/>
  <c r="AC363" i="24"/>
  <c r="AE363" i="24"/>
  <c r="AF363" i="24"/>
  <c r="I364" i="24"/>
  <c r="J364" i="24"/>
  <c r="N364" i="24"/>
  <c r="P364" i="24"/>
  <c r="R364" i="24"/>
  <c r="T364" i="24"/>
  <c r="V364" i="24"/>
  <c r="W364" i="24" s="1"/>
  <c r="AB364" i="24"/>
  <c r="AC364" i="24"/>
  <c r="AD364" i="24"/>
  <c r="AE364" i="24"/>
  <c r="AF364" i="24"/>
  <c r="I365" i="24"/>
  <c r="J365" i="24"/>
  <c r="N365" i="24"/>
  <c r="P365" i="24"/>
  <c r="R365" i="24"/>
  <c r="T365" i="24"/>
  <c r="AB365" i="24"/>
  <c r="AE365" i="24"/>
  <c r="AF365" i="24"/>
  <c r="I366" i="24"/>
  <c r="J366" i="24" s="1"/>
  <c r="N366" i="24"/>
  <c r="P366" i="24"/>
  <c r="R366" i="24"/>
  <c r="T366" i="24"/>
  <c r="V366" i="24"/>
  <c r="W366" i="24"/>
  <c r="AB366" i="24"/>
  <c r="AC366" i="24"/>
  <c r="AD366" i="24"/>
  <c r="AE366" i="24"/>
  <c r="AF366" i="24"/>
  <c r="I367" i="24"/>
  <c r="J367" i="24"/>
  <c r="N367" i="24"/>
  <c r="P367" i="24"/>
  <c r="R367" i="24"/>
  <c r="T367" i="24"/>
  <c r="V367" i="24"/>
  <c r="W367" i="24"/>
  <c r="AB367" i="24"/>
  <c r="AC367" i="24"/>
  <c r="AD367" i="24"/>
  <c r="AE367" i="24"/>
  <c r="AF367" i="24"/>
  <c r="I368" i="24"/>
  <c r="J368" i="24"/>
  <c r="N368" i="24"/>
  <c r="P368" i="24"/>
  <c r="R368" i="24"/>
  <c r="T368" i="24"/>
  <c r="V368" i="24"/>
  <c r="W368" i="24" s="1"/>
  <c r="AB368" i="24"/>
  <c r="AE368" i="24"/>
  <c r="AF368" i="24"/>
  <c r="I369" i="24"/>
  <c r="J369" i="24" s="1"/>
  <c r="N369" i="24"/>
  <c r="P369" i="24"/>
  <c r="R369" i="24"/>
  <c r="T369" i="24"/>
  <c r="V369" i="24"/>
  <c r="W369" i="24"/>
  <c r="AB369" i="24"/>
  <c r="AC369" i="24"/>
  <c r="AD369" i="24"/>
  <c r="AE369" i="24"/>
  <c r="AF369" i="24"/>
  <c r="I370" i="24"/>
  <c r="J370" i="24" s="1"/>
  <c r="N370" i="24"/>
  <c r="P370" i="24"/>
  <c r="R370" i="24"/>
  <c r="T370" i="24"/>
  <c r="V370" i="24"/>
  <c r="W370" i="24"/>
  <c r="AC370" i="24" s="1"/>
  <c r="AB370" i="24"/>
  <c r="AE370" i="24"/>
  <c r="AF370" i="24"/>
  <c r="I371" i="24"/>
  <c r="J371" i="24"/>
  <c r="N371" i="24"/>
  <c r="P371" i="24"/>
  <c r="R371" i="24"/>
  <c r="T371" i="24"/>
  <c r="V371" i="24"/>
  <c r="W371" i="24"/>
  <c r="AB371" i="24"/>
  <c r="AE371" i="24"/>
  <c r="AF371" i="24"/>
  <c r="I372" i="24"/>
  <c r="J372" i="24"/>
  <c r="N372" i="24"/>
  <c r="V372" i="24" s="1"/>
  <c r="W372" i="24" s="1"/>
  <c r="P372" i="24"/>
  <c r="R372" i="24"/>
  <c r="T372" i="24"/>
  <c r="AB372" i="24"/>
  <c r="AE372" i="24"/>
  <c r="AF372" i="24"/>
  <c r="I373" i="24"/>
  <c r="J373" i="24"/>
  <c r="N373" i="24"/>
  <c r="V373" i="24" s="1"/>
  <c r="P373" i="24"/>
  <c r="R373" i="24"/>
  <c r="T373" i="24"/>
  <c r="W373" i="24"/>
  <c r="AD373" i="24" s="1"/>
  <c r="AB373" i="24"/>
  <c r="AC373" i="24"/>
  <c r="AE373" i="24"/>
  <c r="AF373" i="24"/>
  <c r="I374" i="24"/>
  <c r="J374" i="24"/>
  <c r="N374" i="24"/>
  <c r="P374" i="24"/>
  <c r="R374" i="24"/>
  <c r="T374" i="24"/>
  <c r="V374" i="24"/>
  <c r="W374" i="24"/>
  <c r="AB374" i="24"/>
  <c r="AC374" i="24"/>
  <c r="AD374" i="24"/>
  <c r="AE374" i="24"/>
  <c r="AF374" i="24"/>
  <c r="I375" i="24"/>
  <c r="J375" i="24"/>
  <c r="N375" i="24"/>
  <c r="P375" i="24"/>
  <c r="R375" i="24"/>
  <c r="T375" i="24"/>
  <c r="V375" i="24"/>
  <c r="W375" i="24"/>
  <c r="AC375" i="24" s="1"/>
  <c r="AB375" i="24"/>
  <c r="AE375" i="24"/>
  <c r="AF375" i="24"/>
  <c r="I376" i="24"/>
  <c r="J376" i="24"/>
  <c r="N376" i="24"/>
  <c r="P376" i="24"/>
  <c r="R376" i="24"/>
  <c r="T376" i="24"/>
  <c r="AB376" i="24"/>
  <c r="AE376" i="24"/>
  <c r="AF376" i="24"/>
  <c r="I377" i="24"/>
  <c r="J377" i="24"/>
  <c r="N377" i="24"/>
  <c r="V377" i="24" s="1"/>
  <c r="W377" i="24" s="1"/>
  <c r="P377" i="24"/>
  <c r="R377" i="24"/>
  <c r="T377" i="24"/>
  <c r="AB377" i="24"/>
  <c r="AE377" i="24"/>
  <c r="AF377" i="24"/>
  <c r="I378" i="24"/>
  <c r="J378" i="24"/>
  <c r="N378" i="24"/>
  <c r="P378" i="24"/>
  <c r="R378" i="24"/>
  <c r="T378" i="24"/>
  <c r="V378" i="24"/>
  <c r="W378" i="24"/>
  <c r="AB378" i="24"/>
  <c r="AC378" i="24"/>
  <c r="AD378" i="24"/>
  <c r="AE378" i="24"/>
  <c r="AF378" i="24"/>
  <c r="I379" i="24"/>
  <c r="J379" i="24"/>
  <c r="N379" i="24"/>
  <c r="P379" i="24"/>
  <c r="R379" i="24"/>
  <c r="T379" i="24"/>
  <c r="AB379" i="24"/>
  <c r="AE379" i="24"/>
  <c r="AF379" i="24"/>
  <c r="I380" i="24"/>
  <c r="J380" i="24"/>
  <c r="N380" i="24"/>
  <c r="P380" i="24"/>
  <c r="R380" i="24"/>
  <c r="T380" i="24"/>
  <c r="V380" i="24"/>
  <c r="W380" i="24"/>
  <c r="AC380" i="24" s="1"/>
  <c r="AB380" i="24"/>
  <c r="AE380" i="24"/>
  <c r="AF380" i="24"/>
  <c r="I381" i="24"/>
  <c r="J381" i="24"/>
  <c r="N381" i="24"/>
  <c r="P381" i="24"/>
  <c r="R381" i="24"/>
  <c r="T381" i="24"/>
  <c r="AB381" i="24"/>
  <c r="AE381" i="24"/>
  <c r="AF381" i="24"/>
  <c r="I382" i="24"/>
  <c r="J382" i="24"/>
  <c r="N382" i="24"/>
  <c r="V382" i="24" s="1"/>
  <c r="W382" i="24" s="1"/>
  <c r="P382" i="24"/>
  <c r="R382" i="24"/>
  <c r="T382" i="24"/>
  <c r="AB382" i="24"/>
  <c r="AE382" i="24"/>
  <c r="AF382" i="24"/>
  <c r="I383" i="24"/>
  <c r="J383" i="24"/>
  <c r="N383" i="24"/>
  <c r="P383" i="24"/>
  <c r="R383" i="24"/>
  <c r="T383" i="24"/>
  <c r="V383" i="24"/>
  <c r="W383" i="24"/>
  <c r="AB383" i="24"/>
  <c r="AC383" i="24"/>
  <c r="AD383" i="24"/>
  <c r="AE383" i="24"/>
  <c r="AF383" i="24"/>
  <c r="I384" i="24"/>
  <c r="J384" i="24"/>
  <c r="N384" i="24"/>
  <c r="P384" i="24"/>
  <c r="R384" i="24"/>
  <c r="T384" i="24"/>
  <c r="V384" i="24"/>
  <c r="W384" i="24" s="1"/>
  <c r="AB384" i="24"/>
  <c r="AC384" i="24"/>
  <c r="AD384" i="24"/>
  <c r="AE384" i="24"/>
  <c r="AF384" i="24"/>
  <c r="I385" i="24"/>
  <c r="J385" i="24"/>
  <c r="N385" i="24"/>
  <c r="P385" i="24"/>
  <c r="R385" i="24"/>
  <c r="T385" i="24"/>
  <c r="V385" i="24"/>
  <c r="W385" i="24"/>
  <c r="AD385" i="24" s="1"/>
  <c r="AB385" i="24"/>
  <c r="AE385" i="24"/>
  <c r="AF385" i="24"/>
  <c r="I386" i="24"/>
  <c r="J386" i="24" s="1"/>
  <c r="N386" i="24"/>
  <c r="P386" i="24"/>
  <c r="R386" i="24"/>
  <c r="T386" i="24"/>
  <c r="V386" i="24"/>
  <c r="W386" i="24"/>
  <c r="AB386" i="24"/>
  <c r="AC386" i="24"/>
  <c r="AD386" i="24"/>
  <c r="AE386" i="24"/>
  <c r="AF386" i="24"/>
  <c r="I387" i="24"/>
  <c r="J387" i="24"/>
  <c r="N387" i="24"/>
  <c r="P387" i="24"/>
  <c r="R387" i="24"/>
  <c r="T387" i="24"/>
  <c r="AB387" i="24"/>
  <c r="AE387" i="24"/>
  <c r="AF387" i="24"/>
  <c r="I388" i="24"/>
  <c r="J388" i="24"/>
  <c r="N388" i="24"/>
  <c r="P388" i="24"/>
  <c r="R388" i="24"/>
  <c r="T388" i="24"/>
  <c r="V388" i="24"/>
  <c r="W388" i="24"/>
  <c r="AB388" i="24"/>
  <c r="AC388" i="24"/>
  <c r="AD388" i="24"/>
  <c r="AE388" i="24"/>
  <c r="AF388" i="24"/>
  <c r="I389" i="24"/>
  <c r="J389" i="24"/>
  <c r="N389" i="24"/>
  <c r="P389" i="24"/>
  <c r="R389" i="24"/>
  <c r="T389" i="24"/>
  <c r="V389" i="24"/>
  <c r="W389" i="24"/>
  <c r="AB389" i="24"/>
  <c r="AC389" i="24"/>
  <c r="AD389" i="24"/>
  <c r="AE389" i="24"/>
  <c r="AF389" i="24"/>
  <c r="I390" i="24"/>
  <c r="J390" i="24"/>
  <c r="N390" i="24"/>
  <c r="P390" i="24"/>
  <c r="R390" i="24"/>
  <c r="T390" i="24"/>
  <c r="AB390" i="24"/>
  <c r="AE390" i="24"/>
  <c r="AF390" i="24"/>
  <c r="I391" i="24"/>
  <c r="J391" i="24"/>
  <c r="N391" i="24"/>
  <c r="P391" i="24"/>
  <c r="R391" i="24"/>
  <c r="T391" i="24"/>
  <c r="V391" i="24"/>
  <c r="W391" i="24"/>
  <c r="AB391" i="24"/>
  <c r="AC391" i="24"/>
  <c r="AD391" i="24"/>
  <c r="AE391" i="24"/>
  <c r="AF391" i="24"/>
  <c r="I392" i="24"/>
  <c r="J392" i="24" s="1"/>
  <c r="N392" i="24"/>
  <c r="P392" i="24"/>
  <c r="R392" i="24"/>
  <c r="T392" i="24"/>
  <c r="V392" i="24" s="1"/>
  <c r="W392" i="24" s="1"/>
  <c r="AB392" i="24"/>
  <c r="AE392" i="24"/>
  <c r="AF392" i="24"/>
  <c r="I393" i="24"/>
  <c r="J393" i="24"/>
  <c r="N393" i="24"/>
  <c r="P393" i="24"/>
  <c r="R393" i="24"/>
  <c r="T393" i="24"/>
  <c r="V393" i="24"/>
  <c r="W393" i="24"/>
  <c r="AB393" i="24"/>
  <c r="AE393" i="24"/>
  <c r="AF393" i="24"/>
  <c r="I394" i="24"/>
  <c r="J394" i="24"/>
  <c r="N394" i="24"/>
  <c r="P394" i="24"/>
  <c r="R394" i="24"/>
  <c r="T394" i="24"/>
  <c r="V394" i="24"/>
  <c r="W394" i="24"/>
  <c r="AB394" i="24"/>
  <c r="AC394" i="24"/>
  <c r="AD394" i="24"/>
  <c r="AE394" i="24"/>
  <c r="AF394" i="24"/>
  <c r="I395" i="24"/>
  <c r="J395" i="24"/>
  <c r="N395" i="24"/>
  <c r="V395" i="24" s="1"/>
  <c r="P395" i="24"/>
  <c r="R395" i="24"/>
  <c r="T395" i="24"/>
  <c r="W395" i="24"/>
  <c r="AD395" i="24" s="1"/>
  <c r="AB395" i="24"/>
  <c r="AC395" i="24"/>
  <c r="AE395" i="24"/>
  <c r="AF395" i="24"/>
  <c r="I396" i="24"/>
  <c r="J396" i="24"/>
  <c r="N396" i="24"/>
  <c r="P396" i="24"/>
  <c r="R396" i="24"/>
  <c r="T396" i="24"/>
  <c r="V396" i="24"/>
  <c r="W396" i="24"/>
  <c r="AD396" i="24" s="1"/>
  <c r="AB396" i="24"/>
  <c r="AC396" i="24"/>
  <c r="AE396" i="24"/>
  <c r="AF396" i="24"/>
  <c r="I397" i="24"/>
  <c r="J397" i="24"/>
  <c r="N397" i="24"/>
  <c r="V397" i="24" s="1"/>
  <c r="W397" i="24" s="1"/>
  <c r="P397" i="24"/>
  <c r="R397" i="24"/>
  <c r="T397" i="24"/>
  <c r="AB397" i="24"/>
  <c r="AE397" i="24"/>
  <c r="AF397" i="24"/>
  <c r="I398" i="24"/>
  <c r="J398" i="24"/>
  <c r="N398" i="24"/>
  <c r="P398" i="24"/>
  <c r="R398" i="24"/>
  <c r="T398" i="24"/>
  <c r="AB398" i="24"/>
  <c r="AE398" i="24"/>
  <c r="AF398" i="24"/>
  <c r="I399" i="24"/>
  <c r="J399" i="24" s="1"/>
  <c r="N399" i="24"/>
  <c r="P399" i="24"/>
  <c r="R399" i="24"/>
  <c r="T399" i="24"/>
  <c r="V399" i="24"/>
  <c r="W399" i="24"/>
  <c r="AB399" i="24"/>
  <c r="AC399" i="24"/>
  <c r="AD399" i="24"/>
  <c r="AE399" i="24"/>
  <c r="AF399" i="24"/>
  <c r="I400" i="24"/>
  <c r="J400" i="24"/>
  <c r="N400" i="24"/>
  <c r="P400" i="24"/>
  <c r="R400" i="24"/>
  <c r="T400" i="24"/>
  <c r="V400" i="24"/>
  <c r="W400" i="24"/>
  <c r="AC400" i="24" s="1"/>
  <c r="AB400" i="24"/>
  <c r="AE400" i="24"/>
  <c r="AF400" i="24"/>
  <c r="I401" i="24"/>
  <c r="J401" i="24"/>
  <c r="N401" i="24"/>
  <c r="P401" i="24"/>
  <c r="R401" i="24"/>
  <c r="T401" i="24"/>
  <c r="AB401" i="24"/>
  <c r="AE401" i="24"/>
  <c r="AF401" i="24"/>
  <c r="I402" i="24"/>
  <c r="J402" i="24"/>
  <c r="N402" i="24"/>
  <c r="V402" i="24" s="1"/>
  <c r="W402" i="24" s="1"/>
  <c r="P402" i="24"/>
  <c r="R402" i="24"/>
  <c r="T402" i="24"/>
  <c r="AB402" i="24"/>
  <c r="AE402" i="24"/>
  <c r="AF402" i="24"/>
  <c r="I403" i="24"/>
  <c r="J403" i="24"/>
  <c r="N403" i="24"/>
  <c r="P403" i="24"/>
  <c r="R403" i="24"/>
  <c r="T403" i="24"/>
  <c r="V403" i="24"/>
  <c r="W403" i="24"/>
  <c r="AB403" i="24"/>
  <c r="AC403" i="24"/>
  <c r="AD403" i="24"/>
  <c r="AE403" i="24"/>
  <c r="AF403" i="24"/>
  <c r="I404" i="24"/>
  <c r="J404" i="24"/>
  <c r="N404" i="24"/>
  <c r="P404" i="24"/>
  <c r="R404" i="24"/>
  <c r="T404" i="24"/>
  <c r="V404" i="24"/>
  <c r="W404" i="24" s="1"/>
  <c r="AB404" i="24"/>
  <c r="AE404" i="24"/>
  <c r="AF404" i="24"/>
  <c r="I405" i="24"/>
  <c r="J405" i="24"/>
  <c r="N405" i="24"/>
  <c r="P405" i="24"/>
  <c r="R405" i="24"/>
  <c r="T405" i="24"/>
  <c r="V405" i="24"/>
  <c r="W405" i="24"/>
  <c r="AC405" i="24" s="1"/>
  <c r="AB405" i="24"/>
  <c r="AE405" i="24"/>
  <c r="AF405" i="24"/>
  <c r="I406" i="24"/>
  <c r="J406" i="24" s="1"/>
  <c r="N406" i="24"/>
  <c r="V406" i="24" s="1"/>
  <c r="P406" i="24"/>
  <c r="R406" i="24"/>
  <c r="T406" i="24"/>
  <c r="W406" i="24"/>
  <c r="AB406" i="24"/>
  <c r="AC406" i="24"/>
  <c r="AD406" i="24"/>
  <c r="AE406" i="24"/>
  <c r="AF406" i="24"/>
  <c r="I407" i="24"/>
  <c r="J407" i="24"/>
  <c r="N407" i="24"/>
  <c r="V407" i="24" s="1"/>
  <c r="W407" i="24" s="1"/>
  <c r="P407" i="24"/>
  <c r="R407" i="24"/>
  <c r="T407" i="24"/>
  <c r="AB407" i="24"/>
  <c r="AE407" i="24"/>
  <c r="AF407" i="24"/>
  <c r="I408" i="24"/>
  <c r="J408" i="24"/>
  <c r="N408" i="24"/>
  <c r="P408" i="24"/>
  <c r="R408" i="24"/>
  <c r="T408" i="24"/>
  <c r="V408" i="24"/>
  <c r="W408" i="24"/>
  <c r="AB408" i="24"/>
  <c r="AC408" i="24"/>
  <c r="AD408" i="24"/>
  <c r="AE408" i="24"/>
  <c r="AF408" i="24"/>
  <c r="I409" i="24"/>
  <c r="J409" i="24"/>
  <c r="N409" i="24"/>
  <c r="P409" i="24"/>
  <c r="V409" i="24" s="1"/>
  <c r="W409" i="24" s="1"/>
  <c r="R409" i="24"/>
  <c r="T409" i="24"/>
  <c r="AB409" i="24"/>
  <c r="AC409" i="24"/>
  <c r="AD409" i="24"/>
  <c r="AE409" i="24"/>
  <c r="AF409" i="24"/>
  <c r="I410" i="24"/>
  <c r="J410" i="24"/>
  <c r="N410" i="24"/>
  <c r="P410" i="24"/>
  <c r="R410" i="24"/>
  <c r="T410" i="24"/>
  <c r="V410" i="24"/>
  <c r="W410" i="24"/>
  <c r="AC410" i="24" s="1"/>
  <c r="AB410" i="24"/>
  <c r="AE410" i="24"/>
  <c r="AF410" i="24"/>
  <c r="I411" i="24"/>
  <c r="J411" i="24"/>
  <c r="N411" i="24"/>
  <c r="P411" i="24"/>
  <c r="R411" i="24"/>
  <c r="T411" i="24"/>
  <c r="V411" i="24"/>
  <c r="W411" i="24"/>
  <c r="AB411" i="24"/>
  <c r="AC411" i="24"/>
  <c r="AD411" i="24"/>
  <c r="AE411" i="24"/>
  <c r="AF411" i="24"/>
  <c r="I412" i="24"/>
  <c r="J412" i="24"/>
  <c r="N412" i="24"/>
  <c r="V412" i="24" s="1"/>
  <c r="W412" i="24" s="1"/>
  <c r="AC412" i="24" s="1"/>
  <c r="P412" i="24"/>
  <c r="R412" i="24"/>
  <c r="T412" i="24"/>
  <c r="AB412" i="24"/>
  <c r="AE412" i="24"/>
  <c r="AF412" i="24"/>
  <c r="I413" i="24"/>
  <c r="J413" i="24"/>
  <c r="N413" i="24"/>
  <c r="P413" i="24"/>
  <c r="R413" i="24"/>
  <c r="T413" i="24"/>
  <c r="V413" i="24"/>
  <c r="W413" i="24"/>
  <c r="AD413" i="24" s="1"/>
  <c r="AB413" i="24"/>
  <c r="AC413" i="24"/>
  <c r="AE413" i="24"/>
  <c r="AF413" i="24"/>
  <c r="I414" i="24"/>
  <c r="J414" i="24" s="1"/>
  <c r="N414" i="24"/>
  <c r="P414" i="24"/>
  <c r="R414" i="24"/>
  <c r="T414" i="24"/>
  <c r="V414" i="24"/>
  <c r="W414" i="24"/>
  <c r="AB414" i="24"/>
  <c r="AC414" i="24"/>
  <c r="AD414" i="24"/>
  <c r="AE414" i="24"/>
  <c r="AF414" i="24"/>
  <c r="I415" i="24"/>
  <c r="J415" i="24"/>
  <c r="N415" i="24"/>
  <c r="P415" i="24"/>
  <c r="R415" i="24"/>
  <c r="T415" i="24"/>
  <c r="V415" i="24"/>
  <c r="W415" i="24"/>
  <c r="AB415" i="24"/>
  <c r="AE415" i="24"/>
  <c r="AF415" i="24"/>
  <c r="I416" i="24"/>
  <c r="J416" i="24"/>
  <c r="N416" i="24"/>
  <c r="P416" i="24"/>
  <c r="R416" i="24"/>
  <c r="T416" i="24"/>
  <c r="V416" i="24"/>
  <c r="W416" i="24"/>
  <c r="AB416" i="24"/>
  <c r="AC416" i="24"/>
  <c r="AD416" i="24"/>
  <c r="AE416" i="24"/>
  <c r="AF416" i="24"/>
  <c r="I417" i="24"/>
  <c r="J417" i="24"/>
  <c r="N417" i="24"/>
  <c r="P417" i="24"/>
  <c r="R417" i="24"/>
  <c r="T417" i="24"/>
  <c r="V417" i="24" s="1"/>
  <c r="W417" i="24" s="1"/>
  <c r="AB417" i="24"/>
  <c r="AE417" i="24"/>
  <c r="AF417" i="24"/>
  <c r="I418" i="24"/>
  <c r="J418" i="24"/>
  <c r="N418" i="24"/>
  <c r="P418" i="24"/>
  <c r="R418" i="24"/>
  <c r="T418" i="24"/>
  <c r="V418" i="24"/>
  <c r="W418" i="24"/>
  <c r="AB418" i="24"/>
  <c r="AE418" i="24"/>
  <c r="AF418" i="24"/>
  <c r="I419" i="24"/>
  <c r="J419" i="24"/>
  <c r="N419" i="24"/>
  <c r="P419" i="24"/>
  <c r="R419" i="24"/>
  <c r="T419" i="24"/>
  <c r="V419" i="24"/>
  <c r="W419" i="24"/>
  <c r="AB419" i="24"/>
  <c r="AC419" i="24"/>
  <c r="AD419" i="24"/>
  <c r="AE419" i="24"/>
  <c r="AF419" i="24"/>
  <c r="I420" i="24"/>
  <c r="J420" i="24"/>
  <c r="N420" i="24"/>
  <c r="P420" i="24"/>
  <c r="R420" i="24"/>
  <c r="T420" i="24"/>
  <c r="V420" i="24"/>
  <c r="W420" i="24"/>
  <c r="AC420" i="24" s="1"/>
  <c r="AB420" i="24"/>
  <c r="AE420" i="24"/>
  <c r="AF420" i="24"/>
  <c r="I421" i="24"/>
  <c r="J421" i="24"/>
  <c r="N421" i="24"/>
  <c r="P421" i="24"/>
  <c r="R421" i="24"/>
  <c r="T421" i="24"/>
  <c r="AB421" i="24"/>
  <c r="AE421" i="24"/>
  <c r="AF421" i="24"/>
  <c r="O20" i="17"/>
  <c r="P115" i="17"/>
  <c r="P114" i="17"/>
  <c r="P20" i="17"/>
  <c r="L21" i="17"/>
  <c r="L22" i="17"/>
  <c r="L23" i="17"/>
  <c r="L24" i="17"/>
  <c r="L25" i="17"/>
  <c r="L26" i="17"/>
  <c r="L27" i="17"/>
  <c r="L28" i="17"/>
  <c r="L29" i="17"/>
  <c r="L30" i="17"/>
  <c r="L31" i="17"/>
  <c r="L32" i="17"/>
  <c r="L33" i="17"/>
  <c r="L34" i="17"/>
  <c r="L35" i="17"/>
  <c r="L36" i="17"/>
  <c r="L37" i="17"/>
  <c r="L38" i="17"/>
  <c r="L39" i="17"/>
  <c r="L40" i="17"/>
  <c r="L41" i="17"/>
  <c r="L42" i="17"/>
  <c r="L43" i="17"/>
  <c r="L44" i="17"/>
  <c r="L45" i="17"/>
  <c r="L46" i="17"/>
  <c r="L47" i="17"/>
  <c r="L48" i="17"/>
  <c r="L49" i="17"/>
  <c r="L50" i="17"/>
  <c r="L51" i="17"/>
  <c r="L52" i="17"/>
  <c r="L53" i="17"/>
  <c r="L54" i="17"/>
  <c r="L55" i="17"/>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84" i="17"/>
  <c r="L85" i="17"/>
  <c r="L86" i="17"/>
  <c r="L87" i="17"/>
  <c r="L88" i="17"/>
  <c r="L89" i="17"/>
  <c r="L90" i="17"/>
  <c r="L91" i="17"/>
  <c r="L92" i="17"/>
  <c r="L93" i="17"/>
  <c r="L94" i="17"/>
  <c r="L95" i="17"/>
  <c r="L96" i="17"/>
  <c r="L97" i="17"/>
  <c r="L98" i="17"/>
  <c r="L99" i="17"/>
  <c r="L100" i="17"/>
  <c r="L101" i="17"/>
  <c r="L102" i="17"/>
  <c r="L103" i="17"/>
  <c r="L104" i="17"/>
  <c r="L105" i="17"/>
  <c r="L106" i="17"/>
  <c r="E106" i="17" s="1"/>
  <c r="L107" i="17"/>
  <c r="E107" i="17" s="1"/>
  <c r="L108" i="17"/>
  <c r="E108" i="17" s="1"/>
  <c r="L109" i="17"/>
  <c r="E109" i="17" s="1"/>
  <c r="L110" i="17"/>
  <c r="L111" i="17"/>
  <c r="L112" i="17"/>
  <c r="E112" i="17" s="1"/>
  <c r="L113" i="17"/>
  <c r="E113" i="17" s="1"/>
  <c r="L114" i="17"/>
  <c r="E114" i="17" s="1"/>
  <c r="L115" i="17"/>
  <c r="E115" i="17" s="1"/>
  <c r="L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F106" i="17" s="1"/>
  <c r="I106" i="17" s="1"/>
  <c r="M107" i="17"/>
  <c r="M108" i="17"/>
  <c r="F108" i="17" s="1"/>
  <c r="M109" i="17"/>
  <c r="F109" i="17" s="1"/>
  <c r="M110" i="17"/>
  <c r="F110" i="17" s="1"/>
  <c r="I110" i="17" s="1"/>
  <c r="M111" i="17"/>
  <c r="F111" i="17" s="1"/>
  <c r="M112" i="17"/>
  <c r="F112" i="17" s="1"/>
  <c r="M113" i="17"/>
  <c r="M114" i="17"/>
  <c r="M115" i="17"/>
  <c r="F115" i="17" s="1"/>
  <c r="M20" i="17"/>
  <c r="F20" i="17" s="1"/>
  <c r="I111" i="17"/>
  <c r="J111" i="17" s="1"/>
  <c r="H111" i="17"/>
  <c r="H114"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C110" i="17"/>
  <c r="C111" i="17"/>
  <c r="C112" i="17"/>
  <c r="C113" i="17"/>
  <c r="C114" i="17"/>
  <c r="C115" i="17"/>
  <c r="C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111" i="17"/>
  <c r="B112" i="17"/>
  <c r="B113" i="17"/>
  <c r="B114" i="17"/>
  <c r="B115" i="17"/>
  <c r="B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20" i="17"/>
  <c r="K8" i="17"/>
  <c r="E105" i="17"/>
  <c r="O105" i="17"/>
  <c r="Q105" i="17"/>
  <c r="U105" i="17"/>
  <c r="O106" i="17"/>
  <c r="P106" i="17" s="1"/>
  <c r="Q106" i="17"/>
  <c r="U106" i="17"/>
  <c r="F107" i="17"/>
  <c r="O107" i="17"/>
  <c r="P107" i="17" s="1"/>
  <c r="Q107" i="17"/>
  <c r="U107" i="17"/>
  <c r="O108" i="17"/>
  <c r="P108" i="17" s="1"/>
  <c r="Q108" i="17"/>
  <c r="U108" i="17"/>
  <c r="O109" i="17"/>
  <c r="Q109" i="17"/>
  <c r="U109" i="17"/>
  <c r="E110" i="17"/>
  <c r="O110" i="17"/>
  <c r="P110" i="17" s="1"/>
  <c r="Q110" i="17"/>
  <c r="U110" i="17"/>
  <c r="E111" i="17"/>
  <c r="O111" i="17"/>
  <c r="P111" i="17" s="1"/>
  <c r="Q111" i="17"/>
  <c r="U111" i="17"/>
  <c r="O112" i="17"/>
  <c r="P112" i="17" s="1"/>
  <c r="Q112" i="17"/>
  <c r="U112" i="17"/>
  <c r="F113" i="17"/>
  <c r="O113" i="17"/>
  <c r="P113" i="17" s="1"/>
  <c r="Q113" i="17"/>
  <c r="U113" i="17"/>
  <c r="F114" i="17"/>
  <c r="O114" i="17"/>
  <c r="Q114" i="17"/>
  <c r="U114" i="17"/>
  <c r="U115" i="17"/>
  <c r="Q115" i="17"/>
  <c r="O115" i="17"/>
  <c r="T22" i="24"/>
  <c r="T23" i="24"/>
  <c r="T24" i="24"/>
  <c r="T25" i="24"/>
  <c r="T26" i="24"/>
  <c r="T27" i="24"/>
  <c r="T28" i="24"/>
  <c r="T29" i="24"/>
  <c r="T30" i="24"/>
  <c r="T31" i="24"/>
  <c r="T32" i="24"/>
  <c r="T33" i="24"/>
  <c r="T34" i="24"/>
  <c r="T35" i="24"/>
  <c r="T36" i="24"/>
  <c r="T37" i="24"/>
  <c r="T38" i="24"/>
  <c r="T39" i="24"/>
  <c r="T40" i="24"/>
  <c r="T41" i="24"/>
  <c r="T42" i="24"/>
  <c r="T43" i="24"/>
  <c r="T44" i="24"/>
  <c r="T45" i="24"/>
  <c r="T46" i="24"/>
  <c r="T47" i="24"/>
  <c r="T48" i="24"/>
  <c r="T49" i="24"/>
  <c r="T50" i="24"/>
  <c r="T51" i="24"/>
  <c r="T52" i="24"/>
  <c r="T53" i="24"/>
  <c r="T54" i="24"/>
  <c r="T55" i="24"/>
  <c r="T56" i="24"/>
  <c r="T57" i="24"/>
  <c r="T58" i="24"/>
  <c r="T59" i="24"/>
  <c r="T60" i="24"/>
  <c r="T61" i="24"/>
  <c r="T62" i="24"/>
  <c r="T63" i="24"/>
  <c r="T64" i="24"/>
  <c r="T65" i="24"/>
  <c r="T66" i="24"/>
  <c r="T67" i="24"/>
  <c r="T68" i="24"/>
  <c r="T69" i="24"/>
  <c r="T70" i="24"/>
  <c r="T71" i="24"/>
  <c r="T72" i="24"/>
  <c r="T73" i="24"/>
  <c r="T74" i="24"/>
  <c r="T75" i="24"/>
  <c r="T76" i="24"/>
  <c r="T77" i="24"/>
  <c r="T78" i="24"/>
  <c r="T79" i="24"/>
  <c r="T80" i="24"/>
  <c r="T81" i="24"/>
  <c r="T82" i="24"/>
  <c r="T83" i="24"/>
  <c r="T84" i="24"/>
  <c r="T85" i="24"/>
  <c r="T86" i="24"/>
  <c r="T87" i="24"/>
  <c r="T88" i="24"/>
  <c r="T89" i="24"/>
  <c r="T90" i="24"/>
  <c r="T91" i="24"/>
  <c r="T92" i="24"/>
  <c r="T93" i="24"/>
  <c r="T94" i="24"/>
  <c r="T95" i="24"/>
  <c r="T96" i="24"/>
  <c r="T97" i="24"/>
  <c r="T98" i="24"/>
  <c r="T99" i="24"/>
  <c r="T100" i="24"/>
  <c r="T101" i="24"/>
  <c r="T102" i="24"/>
  <c r="T103" i="24"/>
  <c r="T104" i="24"/>
  <c r="T105" i="24"/>
  <c r="T106" i="24"/>
  <c r="T107" i="24"/>
  <c r="T108" i="24"/>
  <c r="T109" i="24"/>
  <c r="T110" i="24"/>
  <c r="T111" i="24"/>
  <c r="T112" i="24"/>
  <c r="T113" i="24"/>
  <c r="T114" i="24"/>
  <c r="T115" i="24"/>
  <c r="T116" i="24"/>
  <c r="T117" i="24"/>
  <c r="T118" i="24"/>
  <c r="T119" i="24"/>
  <c r="T120" i="24"/>
  <c r="T121" i="24"/>
  <c r="T122" i="24"/>
  <c r="T123" i="24"/>
  <c r="T124" i="24"/>
  <c r="T125" i="24"/>
  <c r="T126" i="24"/>
  <c r="T127" i="24"/>
  <c r="T128" i="24"/>
  <c r="T129" i="24"/>
  <c r="T130" i="24"/>
  <c r="T131" i="24"/>
  <c r="T132" i="24"/>
  <c r="T133" i="24"/>
  <c r="T134" i="24"/>
  <c r="T135" i="24"/>
  <c r="T136" i="24"/>
  <c r="T137" i="24"/>
  <c r="T138" i="24"/>
  <c r="T139" i="24"/>
  <c r="T140" i="24"/>
  <c r="T141" i="24"/>
  <c r="T142" i="24"/>
  <c r="T143" i="24"/>
  <c r="T144" i="24"/>
  <c r="T145" i="24"/>
  <c r="T146" i="24"/>
  <c r="T147" i="24"/>
  <c r="T148" i="24"/>
  <c r="T149" i="24"/>
  <c r="T150" i="24"/>
  <c r="T151" i="24"/>
  <c r="T152" i="24"/>
  <c r="T153" i="24"/>
  <c r="T154" i="24"/>
  <c r="T155" i="24"/>
  <c r="T156" i="24"/>
  <c r="T157" i="24"/>
  <c r="T158" i="24"/>
  <c r="T159" i="24"/>
  <c r="T160" i="24"/>
  <c r="T161" i="24"/>
  <c r="T162" i="24"/>
  <c r="T163" i="24"/>
  <c r="T164" i="24"/>
  <c r="T165" i="24"/>
  <c r="T166" i="24"/>
  <c r="T167" i="24"/>
  <c r="T168" i="24"/>
  <c r="T169" i="24"/>
  <c r="T170" i="24"/>
  <c r="T171" i="24"/>
  <c r="T172" i="24"/>
  <c r="T173" i="24"/>
  <c r="T174" i="24"/>
  <c r="T175" i="24"/>
  <c r="T176" i="24"/>
  <c r="T177" i="24"/>
  <c r="T178" i="24"/>
  <c r="T179" i="24"/>
  <c r="T180" i="24"/>
  <c r="T181" i="24"/>
  <c r="T182" i="24"/>
  <c r="T183" i="24"/>
  <c r="T184" i="24"/>
  <c r="T185" i="24"/>
  <c r="T186" i="24"/>
  <c r="T187" i="24"/>
  <c r="T188" i="24"/>
  <c r="T189" i="24"/>
  <c r="T190" i="24"/>
  <c r="T191" i="24"/>
  <c r="T192" i="24"/>
  <c r="T193" i="24"/>
  <c r="T194" i="24"/>
  <c r="T195" i="24"/>
  <c r="T196" i="24"/>
  <c r="T197" i="24"/>
  <c r="T198" i="24"/>
  <c r="T199" i="24"/>
  <c r="T200" i="24"/>
  <c r="T201" i="24"/>
  <c r="T202" i="24"/>
  <c r="R22" i="24"/>
  <c r="R23" i="24"/>
  <c r="R24" i="24"/>
  <c r="R25" i="24"/>
  <c r="R26" i="24"/>
  <c r="R27" i="24"/>
  <c r="R28" i="24"/>
  <c r="R29" i="24"/>
  <c r="R30" i="24"/>
  <c r="R31" i="24"/>
  <c r="R32" i="24"/>
  <c r="R33" i="24"/>
  <c r="R34" i="24"/>
  <c r="R35" i="24"/>
  <c r="R36" i="24"/>
  <c r="R37" i="24"/>
  <c r="R38" i="24"/>
  <c r="R39" i="24"/>
  <c r="R40" i="24"/>
  <c r="R41" i="24"/>
  <c r="R42" i="24"/>
  <c r="R43" i="24"/>
  <c r="R44" i="24"/>
  <c r="R45" i="24"/>
  <c r="R46" i="24"/>
  <c r="R47" i="24"/>
  <c r="R48" i="24"/>
  <c r="R49" i="24"/>
  <c r="R50" i="24"/>
  <c r="R51" i="24"/>
  <c r="R52" i="24"/>
  <c r="R53" i="24"/>
  <c r="R54" i="24"/>
  <c r="R55" i="24"/>
  <c r="R56" i="24"/>
  <c r="R57" i="24"/>
  <c r="R58" i="24"/>
  <c r="R59" i="24"/>
  <c r="R60" i="24"/>
  <c r="R61" i="24"/>
  <c r="R62" i="24"/>
  <c r="R63" i="24"/>
  <c r="R64" i="24"/>
  <c r="R65" i="24"/>
  <c r="R66" i="24"/>
  <c r="R67" i="24"/>
  <c r="R68" i="24"/>
  <c r="R69" i="24"/>
  <c r="R70" i="24"/>
  <c r="R71" i="24"/>
  <c r="R72" i="24"/>
  <c r="R73" i="24"/>
  <c r="R74" i="24"/>
  <c r="R75" i="24"/>
  <c r="R76" i="24"/>
  <c r="R77" i="24"/>
  <c r="R78" i="24"/>
  <c r="R79" i="24"/>
  <c r="R80" i="24"/>
  <c r="R81" i="24"/>
  <c r="R82" i="24"/>
  <c r="R83" i="24"/>
  <c r="R84" i="24"/>
  <c r="R85" i="24"/>
  <c r="R86" i="24"/>
  <c r="R87" i="24"/>
  <c r="R88" i="24"/>
  <c r="R89" i="24"/>
  <c r="R90" i="24"/>
  <c r="R91" i="24"/>
  <c r="R92" i="24"/>
  <c r="R93" i="24"/>
  <c r="R94" i="24"/>
  <c r="R95" i="24"/>
  <c r="R96" i="24"/>
  <c r="R97" i="24"/>
  <c r="R98" i="24"/>
  <c r="R99" i="24"/>
  <c r="R100" i="24"/>
  <c r="R101" i="24"/>
  <c r="R102" i="24"/>
  <c r="R103" i="24"/>
  <c r="R104" i="24"/>
  <c r="R105" i="24"/>
  <c r="R106" i="24"/>
  <c r="R107" i="24"/>
  <c r="R108" i="24"/>
  <c r="R109" i="24"/>
  <c r="R110" i="24"/>
  <c r="R111" i="24"/>
  <c r="R112" i="24"/>
  <c r="R113" i="24"/>
  <c r="R114" i="24"/>
  <c r="R115" i="24"/>
  <c r="R116" i="24"/>
  <c r="R117" i="24"/>
  <c r="R118" i="24"/>
  <c r="R119" i="24"/>
  <c r="R120" i="24"/>
  <c r="R121" i="24"/>
  <c r="R122" i="24"/>
  <c r="R123" i="24"/>
  <c r="R124" i="24"/>
  <c r="R125" i="24"/>
  <c r="R126" i="24"/>
  <c r="R127" i="24"/>
  <c r="R128" i="24"/>
  <c r="R129" i="24"/>
  <c r="R130" i="24"/>
  <c r="R131" i="24"/>
  <c r="R132" i="24"/>
  <c r="R133" i="24"/>
  <c r="R134" i="24"/>
  <c r="R135" i="24"/>
  <c r="R136" i="24"/>
  <c r="R137" i="24"/>
  <c r="R138" i="24"/>
  <c r="R139" i="24"/>
  <c r="R140" i="24"/>
  <c r="R141" i="24"/>
  <c r="R142" i="24"/>
  <c r="R143" i="24"/>
  <c r="R144" i="24"/>
  <c r="R145" i="24"/>
  <c r="R146" i="24"/>
  <c r="R147" i="24"/>
  <c r="R148" i="24"/>
  <c r="R149" i="24"/>
  <c r="R150" i="24"/>
  <c r="R151" i="24"/>
  <c r="R152" i="24"/>
  <c r="R153" i="24"/>
  <c r="R154" i="24"/>
  <c r="R155" i="24"/>
  <c r="R156" i="24"/>
  <c r="R157" i="24"/>
  <c r="R158" i="24"/>
  <c r="R159" i="24"/>
  <c r="R160" i="24"/>
  <c r="R161" i="24"/>
  <c r="R162" i="24"/>
  <c r="R163" i="24"/>
  <c r="R164" i="24"/>
  <c r="R165" i="24"/>
  <c r="R166" i="24"/>
  <c r="R167" i="24"/>
  <c r="R168" i="24"/>
  <c r="R169" i="24"/>
  <c r="R170" i="24"/>
  <c r="R171" i="24"/>
  <c r="R172" i="24"/>
  <c r="R173" i="24"/>
  <c r="R174" i="24"/>
  <c r="R175" i="24"/>
  <c r="R176" i="24"/>
  <c r="R177" i="24"/>
  <c r="R178" i="24"/>
  <c r="R179" i="24"/>
  <c r="R180" i="24"/>
  <c r="R181" i="24"/>
  <c r="R182" i="24"/>
  <c r="R183" i="24"/>
  <c r="R184" i="24"/>
  <c r="R185" i="24"/>
  <c r="R186" i="24"/>
  <c r="R187" i="24"/>
  <c r="R188" i="24"/>
  <c r="R189" i="24"/>
  <c r="R190" i="24"/>
  <c r="R191" i="24"/>
  <c r="R192" i="24"/>
  <c r="R193" i="24"/>
  <c r="R194" i="24"/>
  <c r="R195" i="24"/>
  <c r="R196" i="24"/>
  <c r="R197" i="24"/>
  <c r="R198" i="24"/>
  <c r="R199" i="24"/>
  <c r="R200" i="24"/>
  <c r="R201" i="24"/>
  <c r="R202" i="24"/>
  <c r="P22" i="24"/>
  <c r="P23" i="24"/>
  <c r="P24" i="24"/>
  <c r="P25" i="24"/>
  <c r="P26" i="24"/>
  <c r="P27" i="24"/>
  <c r="P28" i="24"/>
  <c r="P29" i="24"/>
  <c r="P30" i="24"/>
  <c r="P31" i="24"/>
  <c r="P32" i="24"/>
  <c r="P33" i="24"/>
  <c r="P34" i="24"/>
  <c r="P35" i="24"/>
  <c r="P36" i="24"/>
  <c r="P37" i="24"/>
  <c r="P38" i="24"/>
  <c r="P39" i="24"/>
  <c r="P40" i="24"/>
  <c r="P41" i="24"/>
  <c r="P42" i="24"/>
  <c r="P43" i="24"/>
  <c r="P44" i="24"/>
  <c r="P45" i="24"/>
  <c r="P46" i="24"/>
  <c r="P47" i="24"/>
  <c r="P48" i="24"/>
  <c r="P49" i="24"/>
  <c r="P50" i="24"/>
  <c r="P51" i="24"/>
  <c r="P52" i="24"/>
  <c r="P53" i="24"/>
  <c r="P54" i="24"/>
  <c r="P55" i="24"/>
  <c r="P56" i="24"/>
  <c r="P57" i="24"/>
  <c r="P58" i="24"/>
  <c r="P59" i="24"/>
  <c r="P60" i="24"/>
  <c r="P61" i="24"/>
  <c r="P62" i="24"/>
  <c r="P63" i="24"/>
  <c r="P64" i="24"/>
  <c r="P65" i="24"/>
  <c r="P66" i="24"/>
  <c r="P67" i="24"/>
  <c r="P68" i="24"/>
  <c r="P69" i="24"/>
  <c r="P70" i="24"/>
  <c r="P71" i="24"/>
  <c r="P72" i="24"/>
  <c r="P73" i="24"/>
  <c r="P74" i="24"/>
  <c r="P75" i="24"/>
  <c r="P76" i="24"/>
  <c r="P77" i="24"/>
  <c r="P78" i="24"/>
  <c r="P79" i="24"/>
  <c r="P80" i="24"/>
  <c r="P81" i="24"/>
  <c r="P82" i="24"/>
  <c r="P83" i="24"/>
  <c r="P84" i="24"/>
  <c r="P85" i="24"/>
  <c r="P86" i="24"/>
  <c r="P87" i="24"/>
  <c r="P88" i="24"/>
  <c r="P89" i="24"/>
  <c r="P90" i="24"/>
  <c r="P91" i="24"/>
  <c r="P92" i="24"/>
  <c r="P93" i="24"/>
  <c r="P94" i="24"/>
  <c r="P95" i="24"/>
  <c r="P96" i="24"/>
  <c r="P97" i="24"/>
  <c r="P98" i="24"/>
  <c r="P99" i="24"/>
  <c r="P100" i="24"/>
  <c r="P101" i="24"/>
  <c r="P102" i="24"/>
  <c r="P103" i="24"/>
  <c r="P104" i="24"/>
  <c r="P105" i="24"/>
  <c r="P106" i="24"/>
  <c r="P107" i="24"/>
  <c r="P108" i="24"/>
  <c r="P109" i="24"/>
  <c r="P110" i="24"/>
  <c r="P111" i="24"/>
  <c r="P112" i="24"/>
  <c r="P113" i="24"/>
  <c r="P114" i="24"/>
  <c r="P115" i="24"/>
  <c r="P116" i="24"/>
  <c r="P117" i="24"/>
  <c r="P118" i="24"/>
  <c r="P119" i="24"/>
  <c r="P120" i="24"/>
  <c r="P121" i="24"/>
  <c r="P122" i="24"/>
  <c r="P123" i="24"/>
  <c r="P124" i="24"/>
  <c r="P125" i="24"/>
  <c r="P126" i="24"/>
  <c r="P127" i="24"/>
  <c r="P128" i="24"/>
  <c r="P129" i="24"/>
  <c r="P130" i="24"/>
  <c r="P131" i="24"/>
  <c r="P132" i="24"/>
  <c r="P133" i="24"/>
  <c r="P134" i="24"/>
  <c r="P135" i="24"/>
  <c r="P136" i="24"/>
  <c r="P137" i="24"/>
  <c r="P138" i="24"/>
  <c r="P139" i="24"/>
  <c r="P140" i="24"/>
  <c r="P141" i="24"/>
  <c r="P142" i="24"/>
  <c r="P143" i="24"/>
  <c r="P144" i="24"/>
  <c r="P145" i="24"/>
  <c r="P146" i="24"/>
  <c r="P147" i="24"/>
  <c r="P148" i="24"/>
  <c r="P149" i="24"/>
  <c r="P150" i="24"/>
  <c r="P151" i="24"/>
  <c r="P152" i="24"/>
  <c r="P153" i="24"/>
  <c r="P154" i="24"/>
  <c r="P155" i="24"/>
  <c r="P156" i="24"/>
  <c r="P157" i="24"/>
  <c r="P158" i="24"/>
  <c r="P159" i="24"/>
  <c r="P160" i="24"/>
  <c r="P161" i="24"/>
  <c r="P162" i="24"/>
  <c r="P163" i="24"/>
  <c r="P164" i="24"/>
  <c r="P165" i="24"/>
  <c r="P166" i="24"/>
  <c r="P167" i="24"/>
  <c r="P168" i="24"/>
  <c r="P169" i="24"/>
  <c r="P170" i="24"/>
  <c r="P171" i="24"/>
  <c r="P172" i="24"/>
  <c r="P173" i="24"/>
  <c r="P174" i="24"/>
  <c r="P175" i="24"/>
  <c r="P176" i="24"/>
  <c r="P177" i="24"/>
  <c r="P178" i="24"/>
  <c r="P179" i="24"/>
  <c r="P180" i="24"/>
  <c r="P181" i="24"/>
  <c r="P182" i="24"/>
  <c r="P183" i="24"/>
  <c r="P184" i="24"/>
  <c r="P185" i="24"/>
  <c r="P186" i="24"/>
  <c r="P187" i="24"/>
  <c r="P188" i="24"/>
  <c r="P189" i="24"/>
  <c r="P190" i="24"/>
  <c r="P191" i="24"/>
  <c r="P192" i="24"/>
  <c r="P193" i="24"/>
  <c r="P194" i="24"/>
  <c r="P195" i="24"/>
  <c r="P196" i="24"/>
  <c r="P197" i="24"/>
  <c r="P198" i="24"/>
  <c r="P199" i="24"/>
  <c r="P200" i="24"/>
  <c r="P201" i="24"/>
  <c r="P202" i="24"/>
  <c r="N22" i="24"/>
  <c r="N23" i="24"/>
  <c r="N24" i="24"/>
  <c r="N25" i="24"/>
  <c r="N26" i="24"/>
  <c r="N27" i="24"/>
  <c r="N28" i="24"/>
  <c r="N29" i="24"/>
  <c r="N30" i="24"/>
  <c r="N31" i="24"/>
  <c r="N32" i="24"/>
  <c r="N33" i="24"/>
  <c r="N34" i="24"/>
  <c r="N35" i="24"/>
  <c r="N36" i="24"/>
  <c r="N37" i="24"/>
  <c r="N38" i="24"/>
  <c r="N39" i="24"/>
  <c r="N40" i="24"/>
  <c r="N41" i="24"/>
  <c r="N42" i="24"/>
  <c r="N43" i="24"/>
  <c r="N44" i="24"/>
  <c r="N45" i="24"/>
  <c r="N46" i="24"/>
  <c r="N47" i="24"/>
  <c r="N48" i="24"/>
  <c r="N49" i="24"/>
  <c r="N50" i="24"/>
  <c r="N51" i="24"/>
  <c r="N52" i="24"/>
  <c r="N53" i="24"/>
  <c r="N54"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6" i="24"/>
  <c r="N87" i="24"/>
  <c r="N88" i="24"/>
  <c r="N89" i="24"/>
  <c r="N90" i="24"/>
  <c r="N91" i="24"/>
  <c r="N92" i="24"/>
  <c r="N93" i="24"/>
  <c r="N94" i="24"/>
  <c r="N95" i="24"/>
  <c r="N96" i="24"/>
  <c r="N97" i="24"/>
  <c r="N98" i="24"/>
  <c r="N99" i="24"/>
  <c r="N100" i="24"/>
  <c r="N101" i="24"/>
  <c r="N102" i="24"/>
  <c r="N103" i="24"/>
  <c r="N104" i="24"/>
  <c r="N105" i="24"/>
  <c r="N106" i="24"/>
  <c r="N107" i="24"/>
  <c r="N108" i="24"/>
  <c r="N109" i="24"/>
  <c r="N110" i="24"/>
  <c r="N111" i="24"/>
  <c r="N112" i="24"/>
  <c r="N113" i="24"/>
  <c r="N114" i="24"/>
  <c r="N115" i="24"/>
  <c r="N116" i="24"/>
  <c r="N117" i="24"/>
  <c r="N118" i="24"/>
  <c r="N119" i="24"/>
  <c r="N120" i="24"/>
  <c r="N121" i="24"/>
  <c r="N122" i="24"/>
  <c r="N123" i="24"/>
  <c r="N124" i="24"/>
  <c r="N125" i="24"/>
  <c r="N126" i="24"/>
  <c r="N127" i="24"/>
  <c r="N128" i="24"/>
  <c r="N129" i="24"/>
  <c r="N130" i="24"/>
  <c r="N131" i="24"/>
  <c r="N132" i="24"/>
  <c r="N133" i="24"/>
  <c r="N134" i="24"/>
  <c r="N135" i="24"/>
  <c r="N136" i="24"/>
  <c r="N137" i="24"/>
  <c r="N138" i="24"/>
  <c r="N139" i="24"/>
  <c r="N140" i="24"/>
  <c r="N141" i="24"/>
  <c r="N142" i="24"/>
  <c r="N143" i="24"/>
  <c r="N144" i="24"/>
  <c r="N145" i="24"/>
  <c r="N146" i="24"/>
  <c r="N147" i="24"/>
  <c r="N148" i="24"/>
  <c r="N149" i="24"/>
  <c r="N150" i="24"/>
  <c r="N151" i="24"/>
  <c r="N152" i="24"/>
  <c r="N153" i="24"/>
  <c r="N154" i="24"/>
  <c r="N155" i="24"/>
  <c r="N156" i="24"/>
  <c r="N157" i="24"/>
  <c r="N158" i="24"/>
  <c r="N159" i="24"/>
  <c r="N160" i="24"/>
  <c r="N161" i="24"/>
  <c r="N162" i="24"/>
  <c r="N163" i="24"/>
  <c r="N164" i="24"/>
  <c r="N165" i="24"/>
  <c r="N166" i="24"/>
  <c r="N167" i="24"/>
  <c r="N168" i="24"/>
  <c r="N169" i="24"/>
  <c r="N170" i="24"/>
  <c r="N171" i="24"/>
  <c r="N172" i="24"/>
  <c r="N173" i="24"/>
  <c r="N174" i="24"/>
  <c r="N175" i="24"/>
  <c r="N176" i="24"/>
  <c r="N177" i="24"/>
  <c r="N178" i="24"/>
  <c r="N179" i="24"/>
  <c r="N180" i="24"/>
  <c r="N181" i="24"/>
  <c r="N182" i="24"/>
  <c r="N183" i="24"/>
  <c r="N184" i="24"/>
  <c r="N185" i="24"/>
  <c r="N186" i="24"/>
  <c r="N187" i="24"/>
  <c r="N188" i="24"/>
  <c r="N189" i="24"/>
  <c r="N190" i="24"/>
  <c r="N191" i="24"/>
  <c r="N192" i="24"/>
  <c r="N193" i="24"/>
  <c r="N194" i="24"/>
  <c r="N195" i="24"/>
  <c r="N196" i="24"/>
  <c r="N197" i="24"/>
  <c r="N198" i="24"/>
  <c r="N199" i="24"/>
  <c r="N200" i="24"/>
  <c r="N201" i="24"/>
  <c r="N202" i="24"/>
  <c r="T21" i="24"/>
  <c r="B93" i="8"/>
  <c r="B92" i="8"/>
  <c r="B91" i="8"/>
  <c r="B90" i="8"/>
  <c r="B89" i="8"/>
  <c r="R401" i="17" l="1"/>
  <c r="S401" i="17" s="1"/>
  <c r="R168" i="17"/>
  <c r="S168" i="17" s="1"/>
  <c r="T168" i="17" s="1"/>
  <c r="R228" i="17"/>
  <c r="S228" i="17" s="1"/>
  <c r="T228" i="17" s="1"/>
  <c r="R267" i="17"/>
  <c r="S267" i="17" s="1"/>
  <c r="H177" i="17"/>
  <c r="I177" i="17"/>
  <c r="I269" i="17"/>
  <c r="J269" i="17" s="1"/>
  <c r="H269" i="17"/>
  <c r="H133" i="17"/>
  <c r="I133" i="17"/>
  <c r="J133" i="17" s="1"/>
  <c r="R133" i="17" s="1"/>
  <c r="S133" i="17" s="1"/>
  <c r="T133" i="17" s="1"/>
  <c r="H387" i="17"/>
  <c r="I387" i="17"/>
  <c r="J387" i="17" s="1"/>
  <c r="R387" i="17" s="1"/>
  <c r="S387" i="17" s="1"/>
  <c r="T387" i="17" s="1"/>
  <c r="I203" i="17"/>
  <c r="J203" i="17" s="1"/>
  <c r="R203" i="17" s="1"/>
  <c r="S203" i="17" s="1"/>
  <c r="H203" i="17"/>
  <c r="I113" i="17"/>
  <c r="J113" i="17" s="1"/>
  <c r="H113" i="17"/>
  <c r="I117" i="17"/>
  <c r="J117" i="17" s="1"/>
  <c r="R117" i="17" s="1"/>
  <c r="S117" i="17" s="1"/>
  <c r="T117" i="17" s="1"/>
  <c r="H336" i="17"/>
  <c r="I336" i="17"/>
  <c r="J336" i="17" s="1"/>
  <c r="R336" i="17" s="1"/>
  <c r="S336" i="17" s="1"/>
  <c r="T336" i="17" s="1"/>
  <c r="R305" i="17"/>
  <c r="S305" i="17" s="1"/>
  <c r="T305" i="17" s="1"/>
  <c r="H140" i="17"/>
  <c r="I140" i="17"/>
  <c r="J140" i="17" s="1"/>
  <c r="P331" i="17"/>
  <c r="H244" i="17"/>
  <c r="I197" i="17"/>
  <c r="J197" i="17" s="1"/>
  <c r="R197" i="17" s="1"/>
  <c r="S197" i="17" s="1"/>
  <c r="T197" i="17" s="1"/>
  <c r="H197" i="17"/>
  <c r="P123" i="17"/>
  <c r="I352" i="17"/>
  <c r="J352" i="17" s="1"/>
  <c r="R352" i="17" s="1"/>
  <c r="S352" i="17" s="1"/>
  <c r="H301" i="17"/>
  <c r="P273" i="17"/>
  <c r="F262" i="17"/>
  <c r="H262" i="17" s="1"/>
  <c r="P262" i="17"/>
  <c r="I258" i="17"/>
  <c r="J258" i="17" s="1"/>
  <c r="R258" i="17" s="1"/>
  <c r="S258" i="17" s="1"/>
  <c r="T258" i="17" s="1"/>
  <c r="H237" i="17"/>
  <c r="H223" i="17"/>
  <c r="I223" i="17"/>
  <c r="J223" i="17" s="1"/>
  <c r="R223" i="17" s="1"/>
  <c r="S223" i="17" s="1"/>
  <c r="T223" i="17" s="1"/>
  <c r="H202" i="17"/>
  <c r="I121" i="17"/>
  <c r="J121" i="17" s="1"/>
  <c r="H127" i="17"/>
  <c r="I414" i="17"/>
  <c r="J414" i="17" s="1"/>
  <c r="R414" i="17" s="1"/>
  <c r="S414" i="17" s="1"/>
  <c r="P219" i="17"/>
  <c r="H378" i="17"/>
  <c r="I378" i="17"/>
  <c r="J378" i="17" s="1"/>
  <c r="I399" i="17"/>
  <c r="H399" i="17"/>
  <c r="H296" i="17"/>
  <c r="I296" i="17"/>
  <c r="F408" i="17"/>
  <c r="I408" i="17" s="1"/>
  <c r="J408" i="17" s="1"/>
  <c r="P408" i="17"/>
  <c r="R408" i="17" s="1"/>
  <c r="S408" i="17" s="1"/>
  <c r="T408" i="17" s="1"/>
  <c r="H338" i="17"/>
  <c r="I181" i="17"/>
  <c r="J181" i="17" s="1"/>
  <c r="R181" i="17" s="1"/>
  <c r="S181" i="17" s="1"/>
  <c r="T181" i="17" s="1"/>
  <c r="H250" i="17"/>
  <c r="I250" i="17"/>
  <c r="J250" i="17" s="1"/>
  <c r="I215" i="17"/>
  <c r="J215" i="17" s="1"/>
  <c r="I304" i="17"/>
  <c r="J304" i="17" s="1"/>
  <c r="H193" i="17"/>
  <c r="P381" i="17"/>
  <c r="R381" i="17" s="1"/>
  <c r="S381" i="17" s="1"/>
  <c r="T381" i="17" s="1"/>
  <c r="P379" i="17"/>
  <c r="I356" i="17"/>
  <c r="J356" i="17" s="1"/>
  <c r="R356" i="17" s="1"/>
  <c r="S356" i="17" s="1"/>
  <c r="H356" i="17"/>
  <c r="R187" i="17"/>
  <c r="S187" i="17" s="1"/>
  <c r="T187" i="17" s="1"/>
  <c r="H167" i="17"/>
  <c r="I167" i="17"/>
  <c r="J167" i="17" s="1"/>
  <c r="I182" i="17"/>
  <c r="J182" i="17" s="1"/>
  <c r="H182" i="17"/>
  <c r="H222" i="17"/>
  <c r="I222" i="17"/>
  <c r="J222" i="17" s="1"/>
  <c r="H171" i="17"/>
  <c r="R385" i="17"/>
  <c r="S385" i="17" s="1"/>
  <c r="T385" i="17" s="1"/>
  <c r="H266" i="17"/>
  <c r="I266" i="17"/>
  <c r="J266" i="17" s="1"/>
  <c r="I206" i="17"/>
  <c r="J206" i="17" s="1"/>
  <c r="H206" i="17"/>
  <c r="P344" i="17"/>
  <c r="H238" i="17"/>
  <c r="I238" i="17"/>
  <c r="J238" i="17" s="1"/>
  <c r="I161" i="17"/>
  <c r="J161" i="17" s="1"/>
  <c r="R161" i="17" s="1"/>
  <c r="S161" i="17" s="1"/>
  <c r="T161" i="17" s="1"/>
  <c r="I346" i="17"/>
  <c r="J346" i="17" s="1"/>
  <c r="R346" i="17" s="1"/>
  <c r="S346" i="17" s="1"/>
  <c r="T346" i="17" s="1"/>
  <c r="H346" i="17"/>
  <c r="R419" i="17"/>
  <c r="S419" i="17" s="1"/>
  <c r="T419" i="17" s="1"/>
  <c r="P250" i="17"/>
  <c r="H227" i="17"/>
  <c r="I227" i="17"/>
  <c r="I157" i="17"/>
  <c r="J157" i="17" s="1"/>
  <c r="H157" i="17"/>
  <c r="H265" i="17"/>
  <c r="I265" i="17"/>
  <c r="J265" i="17" s="1"/>
  <c r="H252" i="17"/>
  <c r="H348" i="17"/>
  <c r="I348" i="17"/>
  <c r="J348" i="17" s="1"/>
  <c r="R269" i="17"/>
  <c r="S269" i="17" s="1"/>
  <c r="T269" i="17" s="1"/>
  <c r="P105" i="17"/>
  <c r="F105" i="17"/>
  <c r="I365" i="17"/>
  <c r="J365" i="17" s="1"/>
  <c r="I358" i="17"/>
  <c r="J358" i="17" s="1"/>
  <c r="H358" i="17"/>
  <c r="H349" i="17"/>
  <c r="P284" i="17"/>
  <c r="I243" i="17"/>
  <c r="J243" i="17" s="1"/>
  <c r="R243" i="17" s="1"/>
  <c r="S243" i="17" s="1"/>
  <c r="T243" i="17" s="1"/>
  <c r="H243" i="17"/>
  <c r="H187" i="17"/>
  <c r="H160" i="17"/>
  <c r="H267" i="17"/>
  <c r="I231" i="17"/>
  <c r="J231" i="17" s="1"/>
  <c r="R231" i="17" s="1"/>
  <c r="S231" i="17" s="1"/>
  <c r="T231" i="17" s="1"/>
  <c r="H401" i="17"/>
  <c r="I362" i="17"/>
  <c r="I292" i="17"/>
  <c r="J292" i="17" s="1"/>
  <c r="R292" i="17" s="1"/>
  <c r="S292" i="17" s="1"/>
  <c r="P214" i="17"/>
  <c r="P212" i="17"/>
  <c r="R212" i="17" s="1"/>
  <c r="S212" i="17" s="1"/>
  <c r="T212" i="17" s="1"/>
  <c r="H168" i="17"/>
  <c r="I342" i="17"/>
  <c r="J342" i="17" s="1"/>
  <c r="R298" i="17"/>
  <c r="S298" i="17" s="1"/>
  <c r="T298" i="17" s="1"/>
  <c r="I255" i="17"/>
  <c r="J255" i="17" s="1"/>
  <c r="R255" i="17" s="1"/>
  <c r="S255" i="17" s="1"/>
  <c r="T255" i="17" s="1"/>
  <c r="R249" i="17"/>
  <c r="S249" i="17" s="1"/>
  <c r="T249" i="17" s="1"/>
  <c r="P411" i="17"/>
  <c r="H407" i="17"/>
  <c r="I405" i="17"/>
  <c r="J405" i="17" s="1"/>
  <c r="P382" i="17"/>
  <c r="R380" i="17"/>
  <c r="S380" i="17" s="1"/>
  <c r="T380" i="17" s="1"/>
  <c r="P378" i="17"/>
  <c r="R378" i="17" s="1"/>
  <c r="S378" i="17" s="1"/>
  <c r="T378" i="17" s="1"/>
  <c r="I312" i="17"/>
  <c r="J312" i="17" s="1"/>
  <c r="H300" i="17"/>
  <c r="I251" i="17"/>
  <c r="J251" i="17" s="1"/>
  <c r="R251" i="17" s="1"/>
  <c r="S251" i="17" s="1"/>
  <c r="T251" i="17" s="1"/>
  <c r="I241" i="17"/>
  <c r="J241" i="17" s="1"/>
  <c r="R241" i="17" s="1"/>
  <c r="S241" i="17" s="1"/>
  <c r="T241" i="17" s="1"/>
  <c r="H188" i="17"/>
  <c r="I184" i="17"/>
  <c r="J184" i="17" s="1"/>
  <c r="I178" i="17"/>
  <c r="J178" i="17" s="1"/>
  <c r="R178" i="17" s="1"/>
  <c r="S178" i="17" s="1"/>
  <c r="T178" i="17" s="1"/>
  <c r="P144" i="17"/>
  <c r="R144" i="17" s="1"/>
  <c r="S144" i="17" s="1"/>
  <c r="T144" i="17" s="1"/>
  <c r="I139" i="17"/>
  <c r="J139" i="17" s="1"/>
  <c r="R139" i="17" s="1"/>
  <c r="S139" i="17" s="1"/>
  <c r="I118" i="17"/>
  <c r="J118" i="17" s="1"/>
  <c r="R127" i="17"/>
  <c r="S127" i="17" s="1"/>
  <c r="T127" i="17" s="1"/>
  <c r="P399" i="17"/>
  <c r="H381" i="17"/>
  <c r="H221" i="17"/>
  <c r="R194" i="17"/>
  <c r="S194" i="17" s="1"/>
  <c r="T194" i="17" s="1"/>
  <c r="P109" i="17"/>
  <c r="R347" i="17"/>
  <c r="S347" i="17" s="1"/>
  <c r="T347" i="17" s="1"/>
  <c r="H294" i="17"/>
  <c r="I277" i="17"/>
  <c r="J277" i="17" s="1"/>
  <c r="R277" i="17" s="1"/>
  <c r="S277" i="17" s="1"/>
  <c r="R176" i="17"/>
  <c r="S176" i="17" s="1"/>
  <c r="T176" i="17" s="1"/>
  <c r="P336" i="17"/>
  <c r="I324" i="17"/>
  <c r="J324" i="17" s="1"/>
  <c r="I270" i="17"/>
  <c r="P232" i="17"/>
  <c r="P230" i="17"/>
  <c r="I212" i="17"/>
  <c r="J212" i="17" s="1"/>
  <c r="P207" i="17"/>
  <c r="P124" i="17"/>
  <c r="I246" i="17"/>
  <c r="J246" i="17" s="1"/>
  <c r="R324" i="17"/>
  <c r="S324" i="17" s="1"/>
  <c r="T324" i="17" s="1"/>
  <c r="H413" i="17"/>
  <c r="P402" i="17"/>
  <c r="P398" i="17"/>
  <c r="I388" i="17"/>
  <c r="J388" i="17" s="1"/>
  <c r="P376" i="17"/>
  <c r="I353" i="17"/>
  <c r="J353" i="17" s="1"/>
  <c r="H230" i="17"/>
  <c r="P167" i="17"/>
  <c r="R167" i="17" s="1"/>
  <c r="S167" i="17" s="1"/>
  <c r="T167" i="17" s="1"/>
  <c r="P148" i="17"/>
  <c r="I142" i="17"/>
  <c r="J142" i="17" s="1"/>
  <c r="P140" i="17"/>
  <c r="P345" i="17"/>
  <c r="R325" i="17"/>
  <c r="S325" i="17" s="1"/>
  <c r="T325" i="17" s="1"/>
  <c r="H228" i="17"/>
  <c r="P220" i="17"/>
  <c r="H161" i="17"/>
  <c r="P128" i="17"/>
  <c r="R128" i="17" s="1"/>
  <c r="S128" i="17" s="1"/>
  <c r="T128" i="17" s="1"/>
  <c r="I274" i="17"/>
  <c r="J274" i="17" s="1"/>
  <c r="R264" i="17"/>
  <c r="S264" i="17" s="1"/>
  <c r="T264" i="17" s="1"/>
  <c r="R252" i="17"/>
  <c r="S252" i="17" s="1"/>
  <c r="T252" i="17" s="1"/>
  <c r="I226" i="17"/>
  <c r="J226" i="17" s="1"/>
  <c r="R226" i="17" s="1"/>
  <c r="S226" i="17" s="1"/>
  <c r="H109" i="17"/>
  <c r="R389" i="17"/>
  <c r="S389" i="17" s="1"/>
  <c r="T389" i="17" s="1"/>
  <c r="I361" i="17"/>
  <c r="J361" i="17" s="1"/>
  <c r="P327" i="17"/>
  <c r="H299" i="17"/>
  <c r="H146" i="17"/>
  <c r="H108" i="17"/>
  <c r="I400" i="17"/>
  <c r="J400" i="17" s="1"/>
  <c r="R400" i="17" s="1"/>
  <c r="S400" i="17" s="1"/>
  <c r="T400" i="17" s="1"/>
  <c r="F394" i="17"/>
  <c r="I394" i="17" s="1"/>
  <c r="J394" i="17" s="1"/>
  <c r="R394" i="17" s="1"/>
  <c r="S394" i="17" s="1"/>
  <c r="T394" i="17" s="1"/>
  <c r="I114" i="17"/>
  <c r="J114" i="17" s="1"/>
  <c r="P412" i="17"/>
  <c r="R412" i="17" s="1"/>
  <c r="S412" i="17" s="1"/>
  <c r="T412" i="17" s="1"/>
  <c r="H404" i="17"/>
  <c r="H367" i="17"/>
  <c r="P329" i="17"/>
  <c r="P309" i="17"/>
  <c r="P303" i="17"/>
  <c r="H254" i="17"/>
  <c r="P244" i="17"/>
  <c r="P217" i="17"/>
  <c r="P215" i="17"/>
  <c r="I213" i="17"/>
  <c r="J213" i="17" s="1"/>
  <c r="R213" i="17" s="1"/>
  <c r="S213" i="17" s="1"/>
  <c r="T213" i="17" s="1"/>
  <c r="P204" i="17"/>
  <c r="P185" i="17"/>
  <c r="P179" i="17"/>
  <c r="P177" i="17"/>
  <c r="I262" i="17"/>
  <c r="J321" i="17"/>
  <c r="R321" i="17" s="1"/>
  <c r="S321" i="17" s="1"/>
  <c r="I134" i="17"/>
  <c r="H134" i="17"/>
  <c r="P374" i="17"/>
  <c r="F374" i="17"/>
  <c r="H374" i="17" s="1"/>
  <c r="P312" i="17"/>
  <c r="I301" i="17"/>
  <c r="J220" i="17"/>
  <c r="J407" i="17"/>
  <c r="J369" i="17"/>
  <c r="J399" i="17"/>
  <c r="J296" i="17"/>
  <c r="R296" i="17" s="1"/>
  <c r="S296" i="17" s="1"/>
  <c r="H136" i="17"/>
  <c r="I136" i="17"/>
  <c r="F360" i="17"/>
  <c r="P360" i="17"/>
  <c r="H337" i="17"/>
  <c r="I337" i="17"/>
  <c r="J314" i="17"/>
  <c r="R314" i="17" s="1"/>
  <c r="S314" i="17" s="1"/>
  <c r="J216" i="17"/>
  <c r="R216" i="17" s="1"/>
  <c r="S216" i="17" s="1"/>
  <c r="J371" i="17"/>
  <c r="R371" i="17" s="1"/>
  <c r="S371" i="17" s="1"/>
  <c r="F403" i="17"/>
  <c r="I403" i="17" s="1"/>
  <c r="P403" i="17"/>
  <c r="J154" i="17"/>
  <c r="R154" i="17" s="1"/>
  <c r="S154" i="17" s="1"/>
  <c r="I164" i="17"/>
  <c r="H164" i="17"/>
  <c r="T401" i="17"/>
  <c r="J416" i="17"/>
  <c r="R416" i="17" s="1"/>
  <c r="S416" i="17" s="1"/>
  <c r="I276" i="17"/>
  <c r="H276" i="17"/>
  <c r="J333" i="17"/>
  <c r="H370" i="17"/>
  <c r="I370" i="17"/>
  <c r="P368" i="17"/>
  <c r="P199" i="17"/>
  <c r="H173" i="17"/>
  <c r="I173" i="17"/>
  <c r="I349" i="17"/>
  <c r="H304" i="17"/>
  <c r="H406" i="17"/>
  <c r="I406" i="17"/>
  <c r="J295" i="17"/>
  <c r="R295" i="17" s="1"/>
  <c r="S295" i="17" s="1"/>
  <c r="H257" i="17"/>
  <c r="I257" i="17"/>
  <c r="J331" i="17"/>
  <c r="F392" i="17"/>
  <c r="P392" i="17"/>
  <c r="I268" i="17"/>
  <c r="H220" i="17"/>
  <c r="H415" i="17"/>
  <c r="I415" i="17"/>
  <c r="H317" i="17"/>
  <c r="I317" i="17"/>
  <c r="H418" i="17"/>
  <c r="I418" i="17"/>
  <c r="I363" i="17"/>
  <c r="H363" i="17"/>
  <c r="F350" i="17"/>
  <c r="P350" i="17"/>
  <c r="F282" i="17"/>
  <c r="P282" i="17"/>
  <c r="H329" i="17"/>
  <c r="I329" i="17"/>
  <c r="F327" i="17"/>
  <c r="I320" i="17"/>
  <c r="H320" i="17"/>
  <c r="P357" i="17"/>
  <c r="T318" i="17"/>
  <c r="H259" i="17"/>
  <c r="I259" i="17"/>
  <c r="H166" i="17"/>
  <c r="I166" i="17"/>
  <c r="H402" i="17"/>
  <c r="I402" i="17"/>
  <c r="H366" i="17"/>
  <c r="I366" i="17"/>
  <c r="H309" i="17"/>
  <c r="I309" i="17"/>
  <c r="H307" i="17"/>
  <c r="I307" i="17"/>
  <c r="H295" i="17"/>
  <c r="H131" i="17"/>
  <c r="I131" i="17"/>
  <c r="J417" i="17"/>
  <c r="H398" i="17"/>
  <c r="I398" i="17"/>
  <c r="H312" i="17"/>
  <c r="H420" i="17"/>
  <c r="I420" i="17"/>
  <c r="I384" i="17"/>
  <c r="I279" i="17"/>
  <c r="H279" i="17"/>
  <c r="J254" i="17"/>
  <c r="J232" i="17"/>
  <c r="H377" i="17"/>
  <c r="I377" i="17"/>
  <c r="J368" i="17"/>
  <c r="I322" i="17"/>
  <c r="I280" i="17"/>
  <c r="H280" i="17"/>
  <c r="H186" i="17"/>
  <c r="I186" i="17"/>
  <c r="F411" i="17"/>
  <c r="H391" i="17"/>
  <c r="I391" i="17"/>
  <c r="H386" i="17"/>
  <c r="I386" i="17"/>
  <c r="H334" i="17"/>
  <c r="I334" i="17"/>
  <c r="H284" i="17"/>
  <c r="I284" i="17"/>
  <c r="P246" i="17"/>
  <c r="I235" i="17"/>
  <c r="H235" i="17"/>
  <c r="F189" i="17"/>
  <c r="H189" i="17" s="1"/>
  <c r="I395" i="17"/>
  <c r="H388" i="17"/>
  <c r="I359" i="17"/>
  <c r="I211" i="17"/>
  <c r="I191" i="17"/>
  <c r="H191" i="17"/>
  <c r="H123" i="17"/>
  <c r="I123" i="17"/>
  <c r="H162" i="17"/>
  <c r="R396" i="17"/>
  <c r="S396" i="17" s="1"/>
  <c r="T396" i="17" s="1"/>
  <c r="P330" i="17"/>
  <c r="H343" i="17"/>
  <c r="I343" i="17"/>
  <c r="J332" i="17"/>
  <c r="R332" i="17" s="1"/>
  <c r="S332" i="17" s="1"/>
  <c r="P164" i="17"/>
  <c r="I290" i="17"/>
  <c r="H330" i="17"/>
  <c r="I330" i="17"/>
  <c r="F156" i="17"/>
  <c r="H156" i="17" s="1"/>
  <c r="P156" i="17"/>
  <c r="H357" i="17"/>
  <c r="I357" i="17"/>
  <c r="H340" i="17"/>
  <c r="I340" i="17"/>
  <c r="H199" i="17"/>
  <c r="I302" i="17"/>
  <c r="H302" i="17"/>
  <c r="I260" i="17"/>
  <c r="H260" i="17"/>
  <c r="T247" i="17"/>
  <c r="I214" i="17"/>
  <c r="H214" i="17"/>
  <c r="H180" i="17"/>
  <c r="I180" i="17"/>
  <c r="I169" i="17"/>
  <c r="H169" i="17"/>
  <c r="H158" i="17"/>
  <c r="I158" i="17"/>
  <c r="I364" i="17"/>
  <c r="P328" i="17"/>
  <c r="F328" i="17"/>
  <c r="I288" i="17"/>
  <c r="R278" i="17"/>
  <c r="S278" i="17" s="1"/>
  <c r="T278" i="17" s="1"/>
  <c r="R253" i="17"/>
  <c r="S253" i="17" s="1"/>
  <c r="T253" i="17" s="1"/>
  <c r="F245" i="17"/>
  <c r="I245" i="17" s="1"/>
  <c r="P245" i="17"/>
  <c r="T137" i="17"/>
  <c r="I413" i="17"/>
  <c r="H368" i="17"/>
  <c r="P355" i="17"/>
  <c r="I354" i="17"/>
  <c r="F341" i="17"/>
  <c r="P341" i="17"/>
  <c r="H285" i="17"/>
  <c r="I285" i="17"/>
  <c r="I263" i="17"/>
  <c r="H263" i="17"/>
  <c r="J237" i="17"/>
  <c r="I183" i="17"/>
  <c r="H183" i="17"/>
  <c r="H120" i="17"/>
  <c r="I120" i="17"/>
  <c r="H333" i="17"/>
  <c r="I404" i="17"/>
  <c r="H417" i="17"/>
  <c r="I409" i="17"/>
  <c r="I375" i="17"/>
  <c r="I308" i="17"/>
  <c r="I294" i="17"/>
  <c r="I272" i="17"/>
  <c r="T267" i="17"/>
  <c r="I217" i="17"/>
  <c r="H217" i="17"/>
  <c r="P145" i="17"/>
  <c r="J382" i="17"/>
  <c r="F372" i="17"/>
  <c r="H372" i="17" s="1"/>
  <c r="P372" i="17"/>
  <c r="H310" i="17"/>
  <c r="I310" i="17"/>
  <c r="H408" i="17"/>
  <c r="P410" i="17"/>
  <c r="H397" i="17"/>
  <c r="I397" i="17"/>
  <c r="I376" i="17"/>
  <c r="H361" i="17"/>
  <c r="F344" i="17"/>
  <c r="I344" i="17" s="1"/>
  <c r="I316" i="17"/>
  <c r="H297" i="17"/>
  <c r="I297" i="17"/>
  <c r="I291" i="17"/>
  <c r="H291" i="17"/>
  <c r="I224" i="17"/>
  <c r="P195" i="17"/>
  <c r="H163" i="17"/>
  <c r="I163" i="17"/>
  <c r="H416" i="17"/>
  <c r="H371" i="17"/>
  <c r="H390" i="17"/>
  <c r="I390" i="17"/>
  <c r="F379" i="17"/>
  <c r="H379" i="17" s="1"/>
  <c r="I328" i="17"/>
  <c r="H328" i="17"/>
  <c r="H322" i="17"/>
  <c r="I281" i="17"/>
  <c r="H275" i="17"/>
  <c r="I275" i="17"/>
  <c r="J261" i="17"/>
  <c r="H289" i="17"/>
  <c r="I289" i="17"/>
  <c r="J240" i="17"/>
  <c r="J227" i="17"/>
  <c r="I172" i="17"/>
  <c r="H172" i="17"/>
  <c r="J362" i="17"/>
  <c r="J306" i="17"/>
  <c r="I300" i="17"/>
  <c r="J270" i="17"/>
  <c r="J170" i="17"/>
  <c r="I383" i="17"/>
  <c r="H383" i="17"/>
  <c r="R367" i="17"/>
  <c r="S367" i="17" s="1"/>
  <c r="T367" i="17" s="1"/>
  <c r="J355" i="17"/>
  <c r="I338" i="17"/>
  <c r="R311" i="17"/>
  <c r="S311" i="17" s="1"/>
  <c r="T311" i="17" s="1"/>
  <c r="R287" i="17"/>
  <c r="S287" i="17" s="1"/>
  <c r="T287" i="17" s="1"/>
  <c r="I208" i="17"/>
  <c r="H208" i="17"/>
  <c r="J193" i="17"/>
  <c r="H174" i="17"/>
  <c r="I174" i="17"/>
  <c r="H351" i="17"/>
  <c r="I351" i="17"/>
  <c r="J315" i="17"/>
  <c r="I299" i="17"/>
  <c r="I209" i="17"/>
  <c r="H209" i="17"/>
  <c r="H201" i="17"/>
  <c r="I201" i="17"/>
  <c r="H326" i="17"/>
  <c r="I326" i="17"/>
  <c r="I286" i="17"/>
  <c r="H270" i="17"/>
  <c r="H248" i="17"/>
  <c r="I248" i="17"/>
  <c r="R233" i="17"/>
  <c r="S233" i="17" s="1"/>
  <c r="T233" i="17" s="1"/>
  <c r="I230" i="17"/>
  <c r="H410" i="17"/>
  <c r="I410" i="17"/>
  <c r="H345" i="17"/>
  <c r="I345" i="17"/>
  <c r="H335" i="17"/>
  <c r="I335" i="17"/>
  <c r="P290" i="17"/>
  <c r="I256" i="17"/>
  <c r="P218" i="17"/>
  <c r="H198" i="17"/>
  <c r="I198" i="17"/>
  <c r="T141" i="17"/>
  <c r="H347" i="17"/>
  <c r="I323" i="17"/>
  <c r="H319" i="17"/>
  <c r="I319" i="17"/>
  <c r="P234" i="17"/>
  <c r="R234" i="17" s="1"/>
  <c r="S234" i="17" s="1"/>
  <c r="T234" i="17" s="1"/>
  <c r="H212" i="17"/>
  <c r="I207" i="17"/>
  <c r="I195" i="17"/>
  <c r="H195" i="17"/>
  <c r="I192" i="17"/>
  <c r="R182" i="17"/>
  <c r="S182" i="17" s="1"/>
  <c r="T182" i="17" s="1"/>
  <c r="H154" i="17"/>
  <c r="I143" i="17"/>
  <c r="H143" i="17"/>
  <c r="I393" i="17"/>
  <c r="I373" i="17"/>
  <c r="P334" i="17"/>
  <c r="H305" i="17"/>
  <c r="P274" i="17"/>
  <c r="R271" i="17"/>
  <c r="S271" i="17" s="1"/>
  <c r="T271" i="17" s="1"/>
  <c r="P260" i="17"/>
  <c r="H249" i="17"/>
  <c r="H233" i="17"/>
  <c r="P193" i="17"/>
  <c r="I132" i="17"/>
  <c r="H132" i="17"/>
  <c r="I242" i="17"/>
  <c r="H242" i="17"/>
  <c r="I239" i="17"/>
  <c r="H236" i="17"/>
  <c r="I236" i="17"/>
  <c r="I218" i="17"/>
  <c r="I162" i="17"/>
  <c r="H256" i="17"/>
  <c r="P240" i="17"/>
  <c r="H224" i="17"/>
  <c r="I221" i="17"/>
  <c r="I202" i="17"/>
  <c r="R188" i="17"/>
  <c r="S188" i="17" s="1"/>
  <c r="T188" i="17" s="1"/>
  <c r="H246" i="17"/>
  <c r="P225" i="17"/>
  <c r="I199" i="17"/>
  <c r="J196" i="17"/>
  <c r="H122" i="17"/>
  <c r="I122" i="17"/>
  <c r="J160" i="17"/>
  <c r="H141" i="17"/>
  <c r="J138" i="17"/>
  <c r="I135" i="17"/>
  <c r="H135" i="17"/>
  <c r="P158" i="17"/>
  <c r="J153" i="17"/>
  <c r="R153" i="17" s="1"/>
  <c r="S153" i="17" s="1"/>
  <c r="J150" i="17"/>
  <c r="R150" i="17" s="1"/>
  <c r="S150" i="17" s="1"/>
  <c r="H147" i="17"/>
  <c r="H124" i="17"/>
  <c r="I124" i="17"/>
  <c r="H210" i="17"/>
  <c r="I210" i="17"/>
  <c r="P322" i="17"/>
  <c r="F322" i="17"/>
  <c r="H216" i="17"/>
  <c r="J177" i="17"/>
  <c r="R177" i="17" s="1"/>
  <c r="S177" i="17" s="1"/>
  <c r="H153" i="17"/>
  <c r="I130" i="17"/>
  <c r="H339" i="17"/>
  <c r="I339" i="17"/>
  <c r="I313" i="17"/>
  <c r="H313" i="17"/>
  <c r="H240" i="17"/>
  <c r="F219" i="17"/>
  <c r="I219" i="17" s="1"/>
  <c r="R148" i="17"/>
  <c r="S148" i="17" s="1"/>
  <c r="T148" i="17" s="1"/>
  <c r="P406" i="17"/>
  <c r="P386" i="17"/>
  <c r="P366" i="17"/>
  <c r="I205" i="17"/>
  <c r="H205" i="17"/>
  <c r="P183" i="17"/>
  <c r="H278" i="17"/>
  <c r="I244" i="17"/>
  <c r="H215" i="17"/>
  <c r="I151" i="17"/>
  <c r="H148" i="17"/>
  <c r="H118" i="17"/>
  <c r="H286" i="17"/>
  <c r="P280" i="17"/>
  <c r="I200" i="17"/>
  <c r="I190" i="17"/>
  <c r="P173" i="17"/>
  <c r="I171" i="17"/>
  <c r="P126" i="17"/>
  <c r="P316" i="17"/>
  <c r="P307" i="17"/>
  <c r="P293" i="17"/>
  <c r="P266" i="17"/>
  <c r="H204" i="17"/>
  <c r="I204" i="17"/>
  <c r="I165" i="17"/>
  <c r="H165" i="17"/>
  <c r="I129" i="17"/>
  <c r="H306" i="17"/>
  <c r="P257" i="17"/>
  <c r="P205" i="17"/>
  <c r="P163" i="17"/>
  <c r="H126" i="17"/>
  <c r="I126" i="17"/>
  <c r="H332" i="17"/>
  <c r="I303" i="17"/>
  <c r="I293" i="17"/>
  <c r="I283" i="17"/>
  <c r="H283" i="17"/>
  <c r="I273" i="17"/>
  <c r="P270" i="17"/>
  <c r="I152" i="17"/>
  <c r="I145" i="17"/>
  <c r="H145" i="17"/>
  <c r="P136" i="17"/>
  <c r="P301" i="17"/>
  <c r="H298" i="17"/>
  <c r="I229" i="17"/>
  <c r="I179" i="17"/>
  <c r="I175" i="17"/>
  <c r="H175" i="17"/>
  <c r="I159" i="17"/>
  <c r="P142" i="17"/>
  <c r="I116" i="17"/>
  <c r="P276" i="17"/>
  <c r="P206" i="17"/>
  <c r="P198" i="17"/>
  <c r="H196" i="17"/>
  <c r="I149" i="17"/>
  <c r="H142" i="17"/>
  <c r="P132" i="17"/>
  <c r="I155" i="17"/>
  <c r="I119" i="17"/>
  <c r="I225" i="17"/>
  <c r="P162" i="17"/>
  <c r="P238" i="17"/>
  <c r="I185" i="17"/>
  <c r="H170" i="17"/>
  <c r="H138" i="17"/>
  <c r="P118" i="17"/>
  <c r="P222" i="17"/>
  <c r="R222" i="17" s="1"/>
  <c r="S222" i="17" s="1"/>
  <c r="T222" i="17" s="1"/>
  <c r="P172" i="17"/>
  <c r="I125" i="17"/>
  <c r="P122" i="17"/>
  <c r="H128" i="17"/>
  <c r="AC355" i="24"/>
  <c r="AD355" i="24"/>
  <c r="AC277" i="24"/>
  <c r="AD277" i="24"/>
  <c r="AC211" i="24"/>
  <c r="AD211" i="24"/>
  <c r="AD333" i="24"/>
  <c r="AC333" i="24"/>
  <c r="AC265" i="24"/>
  <c r="AD265" i="24"/>
  <c r="AC417" i="24"/>
  <c r="AD417" i="24"/>
  <c r="AC314" i="24"/>
  <c r="AD314" i="24"/>
  <c r="AC397" i="24"/>
  <c r="AD397" i="24"/>
  <c r="AC360" i="24"/>
  <c r="AD360" i="24"/>
  <c r="AC362" i="24"/>
  <c r="AD362" i="24"/>
  <c r="AC392" i="24"/>
  <c r="AD392" i="24"/>
  <c r="AC372" i="24"/>
  <c r="AD372" i="24"/>
  <c r="AD309" i="24"/>
  <c r="AC309" i="24"/>
  <c r="AD407" i="24"/>
  <c r="AC407" i="24"/>
  <c r="AC235" i="24"/>
  <c r="AD235" i="24"/>
  <c r="AC228" i="24"/>
  <c r="AD228" i="24"/>
  <c r="AC377" i="24"/>
  <c r="AD377" i="24"/>
  <c r="AC267" i="24"/>
  <c r="AD267" i="24"/>
  <c r="AC245" i="24"/>
  <c r="AD245" i="24"/>
  <c r="AC216" i="24"/>
  <c r="AD216" i="24"/>
  <c r="AC299" i="24"/>
  <c r="AD299" i="24"/>
  <c r="AC343" i="24"/>
  <c r="AD343" i="24"/>
  <c r="AC250" i="24"/>
  <c r="AD250" i="24"/>
  <c r="AC270" i="24"/>
  <c r="AD270" i="24"/>
  <c r="AC282" i="24"/>
  <c r="AD282" i="24"/>
  <c r="AC272" i="24"/>
  <c r="AD272" i="24"/>
  <c r="AC382" i="24"/>
  <c r="AD382" i="24"/>
  <c r="AC350" i="24"/>
  <c r="AD350" i="24"/>
  <c r="AC402" i="24"/>
  <c r="AD402" i="24"/>
  <c r="AC255" i="24"/>
  <c r="AD255" i="24"/>
  <c r="AC240" i="24"/>
  <c r="AD240" i="24"/>
  <c r="AC328" i="24"/>
  <c r="AD328" i="24"/>
  <c r="AC304" i="24"/>
  <c r="AD304" i="24"/>
  <c r="AC294" i="24"/>
  <c r="AD294" i="24"/>
  <c r="AC223" i="24"/>
  <c r="AD223" i="24"/>
  <c r="AC204" i="24"/>
  <c r="AD204" i="24"/>
  <c r="V387" i="24"/>
  <c r="W387" i="24" s="1"/>
  <c r="V260" i="24"/>
  <c r="W260" i="24" s="1"/>
  <c r="AC415" i="24"/>
  <c r="AD415" i="24"/>
  <c r="AC317" i="24"/>
  <c r="AD317" i="24"/>
  <c r="V287" i="24"/>
  <c r="W287" i="24" s="1"/>
  <c r="AC263" i="24"/>
  <c r="AD263" i="24"/>
  <c r="AC290" i="24"/>
  <c r="AD290" i="24"/>
  <c r="V390" i="24"/>
  <c r="W390" i="24" s="1"/>
  <c r="AC368" i="24"/>
  <c r="AD368" i="24"/>
  <c r="V365" i="24"/>
  <c r="W365" i="24" s="1"/>
  <c r="V341" i="24"/>
  <c r="W341" i="24" s="1"/>
  <c r="V319" i="24"/>
  <c r="W319" i="24" s="1"/>
  <c r="V233" i="24"/>
  <c r="W233" i="24" s="1"/>
  <c r="V221" i="24"/>
  <c r="W221" i="24" s="1"/>
  <c r="AC418" i="24"/>
  <c r="AD418" i="24"/>
  <c r="AD393" i="24"/>
  <c r="AC393" i="24"/>
  <c r="V346" i="24"/>
  <c r="W346" i="24" s="1"/>
  <c r="AC322" i="24"/>
  <c r="AD322" i="24"/>
  <c r="AC310" i="24"/>
  <c r="AD310" i="24"/>
  <c r="V258" i="24"/>
  <c r="W258" i="24" s="1"/>
  <c r="AC212" i="24"/>
  <c r="AD212" i="24"/>
  <c r="AC349" i="24"/>
  <c r="AD349" i="24"/>
  <c r="V295" i="24"/>
  <c r="W295" i="24" s="1"/>
  <c r="V278" i="24"/>
  <c r="W278" i="24" s="1"/>
  <c r="AC271" i="24"/>
  <c r="AD271" i="24"/>
  <c r="V268" i="24"/>
  <c r="W268" i="24" s="1"/>
  <c r="AC239" i="24"/>
  <c r="AD239" i="24"/>
  <c r="V236" i="24"/>
  <c r="W236" i="24" s="1"/>
  <c r="AC210" i="24"/>
  <c r="AD210" i="24"/>
  <c r="V398" i="24"/>
  <c r="W398" i="24" s="1"/>
  <c r="AC371" i="24"/>
  <c r="AD371" i="24"/>
  <c r="V351" i="24"/>
  <c r="W351" i="24" s="1"/>
  <c r="AC325" i="24"/>
  <c r="AD325" i="24"/>
  <c r="V261" i="24"/>
  <c r="W261" i="24" s="1"/>
  <c r="V217" i="24"/>
  <c r="W217" i="24" s="1"/>
  <c r="AC404" i="24"/>
  <c r="AD404" i="24"/>
  <c r="V401" i="24"/>
  <c r="W401" i="24" s="1"/>
  <c r="V361" i="24"/>
  <c r="W361" i="24" s="1"/>
  <c r="V327" i="24"/>
  <c r="W327" i="24" s="1"/>
  <c r="AC306" i="24"/>
  <c r="AD306" i="24"/>
  <c r="V303" i="24"/>
  <c r="W303" i="24" s="1"/>
  <c r="V298" i="24"/>
  <c r="W298" i="24" s="1"/>
  <c r="V276" i="24"/>
  <c r="W276" i="24" s="1"/>
  <c r="AC247" i="24"/>
  <c r="AD247" i="24"/>
  <c r="V244" i="24"/>
  <c r="W244" i="24" s="1"/>
  <c r="V421" i="24"/>
  <c r="W421" i="24" s="1"/>
  <c r="V376" i="24"/>
  <c r="W376" i="24" s="1"/>
  <c r="AC357" i="24"/>
  <c r="AD357" i="24"/>
  <c r="V354" i="24"/>
  <c r="W354" i="24" s="1"/>
  <c r="AD321" i="24"/>
  <c r="V220" i="24"/>
  <c r="W220" i="24" s="1"/>
  <c r="AD338" i="24"/>
  <c r="AC230" i="24"/>
  <c r="AD230" i="24"/>
  <c r="AD412" i="24"/>
  <c r="V379" i="24"/>
  <c r="W379" i="24" s="1"/>
  <c r="V330" i="24"/>
  <c r="W330" i="24" s="1"/>
  <c r="V318" i="24"/>
  <c r="W318" i="24" s="1"/>
  <c r="V301" i="24"/>
  <c r="W301" i="24" s="1"/>
  <c r="V279" i="24"/>
  <c r="W279" i="24" s="1"/>
  <c r="V252" i="24"/>
  <c r="W252" i="24" s="1"/>
  <c r="AD400" i="24"/>
  <c r="AD348" i="24"/>
  <c r="V335" i="24"/>
  <c r="W335" i="24" s="1"/>
  <c r="AD326" i="24"/>
  <c r="AD302" i="24"/>
  <c r="AD297" i="24"/>
  <c r="AD275" i="24"/>
  <c r="AD243" i="24"/>
  <c r="V225" i="24"/>
  <c r="W225" i="24" s="1"/>
  <c r="AD420" i="24"/>
  <c r="AD405" i="24"/>
  <c r="AC385" i="24"/>
  <c r="AD380" i="24"/>
  <c r="AD375" i="24"/>
  <c r="AD336" i="24"/>
  <c r="AD292" i="24"/>
  <c r="AD280" i="24"/>
  <c r="AD248" i="24"/>
  <c r="AD209" i="24"/>
  <c r="AD410" i="24"/>
  <c r="AD370" i="24"/>
  <c r="AC353" i="24"/>
  <c r="V311" i="24"/>
  <c r="W311" i="24" s="1"/>
  <c r="AD307" i="24"/>
  <c r="AC253" i="24"/>
  <c r="V218" i="24"/>
  <c r="W218" i="24" s="1"/>
  <c r="V381" i="24"/>
  <c r="W381" i="24" s="1"/>
  <c r="V281" i="24"/>
  <c r="W281" i="24" s="1"/>
  <c r="V238" i="24"/>
  <c r="W238" i="24" s="1"/>
  <c r="V241" i="24"/>
  <c r="W241" i="24" s="1"/>
  <c r="I107" i="17"/>
  <c r="H107" i="17"/>
  <c r="I115" i="17"/>
  <c r="H115" i="17"/>
  <c r="J110" i="17"/>
  <c r="J106" i="17"/>
  <c r="R106" i="17" s="1"/>
  <c r="S106" i="17" s="1"/>
  <c r="I112" i="17"/>
  <c r="H112" i="17"/>
  <c r="H110" i="17"/>
  <c r="H106" i="17"/>
  <c r="I109" i="17"/>
  <c r="I108" i="17"/>
  <c r="H20" i="17"/>
  <c r="I20" i="17"/>
  <c r="V189" i="24"/>
  <c r="V169" i="24"/>
  <c r="V149" i="24"/>
  <c r="V129" i="24"/>
  <c r="V109" i="24"/>
  <c r="V89" i="24"/>
  <c r="V69" i="24"/>
  <c r="V49" i="24"/>
  <c r="V29" i="24"/>
  <c r="V188" i="24"/>
  <c r="W188" i="24" s="1"/>
  <c r="AC188" i="24" s="1"/>
  <c r="V168" i="24"/>
  <c r="V148" i="24"/>
  <c r="W148" i="24" s="1"/>
  <c r="V128" i="24"/>
  <c r="V108" i="24"/>
  <c r="V88" i="24"/>
  <c r="W88" i="24" s="1"/>
  <c r="V68" i="24"/>
  <c r="W68" i="24" s="1"/>
  <c r="V48" i="24"/>
  <c r="V187" i="24"/>
  <c r="V167" i="24"/>
  <c r="V147" i="24"/>
  <c r="V127" i="24"/>
  <c r="V107" i="24"/>
  <c r="W107" i="24" s="1"/>
  <c r="AD107" i="24" s="1"/>
  <c r="V87" i="24"/>
  <c r="V67" i="24"/>
  <c r="V47" i="24"/>
  <c r="V186" i="24"/>
  <c r="W186" i="24" s="1"/>
  <c r="V166" i="24"/>
  <c r="W166" i="24" s="1"/>
  <c r="AC166" i="24" s="1"/>
  <c r="V146" i="24"/>
  <c r="V126" i="24"/>
  <c r="V106" i="24"/>
  <c r="V86" i="24"/>
  <c r="V66" i="24"/>
  <c r="V46" i="24"/>
  <c r="V26" i="24"/>
  <c r="W26" i="24" s="1"/>
  <c r="V196" i="24"/>
  <c r="V176" i="24"/>
  <c r="V156" i="24"/>
  <c r="V136" i="24"/>
  <c r="V116" i="24"/>
  <c r="V96" i="24"/>
  <c r="V76" i="24"/>
  <c r="V56" i="24"/>
  <c r="V36" i="24"/>
  <c r="V195" i="24"/>
  <c r="V175" i="24"/>
  <c r="V155" i="24"/>
  <c r="W155" i="24" s="1"/>
  <c r="V135" i="24"/>
  <c r="V115" i="24"/>
  <c r="V95" i="24"/>
  <c r="V75" i="24"/>
  <c r="V55" i="24"/>
  <c r="V35" i="24"/>
  <c r="V194" i="24"/>
  <c r="V174" i="24"/>
  <c r="W174" i="24" s="1"/>
  <c r="AD174" i="24" s="1"/>
  <c r="V154" i="24"/>
  <c r="V134" i="24"/>
  <c r="V114" i="24"/>
  <c r="V94" i="24"/>
  <c r="V74" i="24"/>
  <c r="V54" i="24"/>
  <c r="W54" i="24" s="1"/>
  <c r="AD54" i="24" s="1"/>
  <c r="V34" i="24"/>
  <c r="V193" i="24"/>
  <c r="V173" i="24"/>
  <c r="W173" i="24" s="1"/>
  <c r="V153" i="24"/>
  <c r="V133" i="24"/>
  <c r="V113" i="24"/>
  <c r="V93" i="24"/>
  <c r="V73" i="24"/>
  <c r="V53" i="24"/>
  <c r="V33" i="24"/>
  <c r="V28" i="24"/>
  <c r="W28" i="24" s="1"/>
  <c r="V192" i="24"/>
  <c r="V52" i="24"/>
  <c r="V72" i="24"/>
  <c r="V27" i="24"/>
  <c r="V172" i="24"/>
  <c r="W172" i="24" s="1"/>
  <c r="V152" i="24"/>
  <c r="V132" i="24"/>
  <c r="V112" i="24"/>
  <c r="V92" i="24"/>
  <c r="W92" i="24" s="1"/>
  <c r="V32" i="24"/>
  <c r="W32" i="24" s="1"/>
  <c r="AD32" i="24" s="1"/>
  <c r="V191" i="24"/>
  <c r="W191" i="24" s="1"/>
  <c r="V171" i="24"/>
  <c r="V151" i="24"/>
  <c r="V131" i="24"/>
  <c r="W131" i="24" s="1"/>
  <c r="V111" i="24"/>
  <c r="V91" i="24"/>
  <c r="V71" i="24"/>
  <c r="W71" i="24" s="1"/>
  <c r="AD71" i="24" s="1"/>
  <c r="V51" i="24"/>
  <c r="V31" i="24"/>
  <c r="V190" i="24"/>
  <c r="W190" i="24" s="1"/>
  <c r="V170" i="24"/>
  <c r="V150" i="24"/>
  <c r="W150" i="24" s="1"/>
  <c r="AD150" i="24" s="1"/>
  <c r="V130" i="24"/>
  <c r="V110" i="24"/>
  <c r="V90" i="24"/>
  <c r="V70" i="24"/>
  <c r="V50" i="24"/>
  <c r="V30" i="24"/>
  <c r="W30" i="24" s="1"/>
  <c r="V185" i="24"/>
  <c r="V165" i="24"/>
  <c r="V145" i="24"/>
  <c r="W145" i="24" s="1"/>
  <c r="V125" i="24"/>
  <c r="V105" i="24"/>
  <c r="V85" i="24"/>
  <c r="W85" i="24" s="1"/>
  <c r="AD85" i="24" s="1"/>
  <c r="V65" i="24"/>
  <c r="V45" i="24"/>
  <c r="V25" i="24"/>
  <c r="W25" i="24" s="1"/>
  <c r="AD25" i="24" s="1"/>
  <c r="V184" i="24"/>
  <c r="V164" i="24"/>
  <c r="V144" i="24"/>
  <c r="V124" i="24"/>
  <c r="W124" i="24" s="1"/>
  <c r="AC124" i="24" s="1"/>
  <c r="V104" i="24"/>
  <c r="V84" i="24"/>
  <c r="V64" i="24"/>
  <c r="V44" i="24"/>
  <c r="W44" i="24" s="1"/>
  <c r="V24" i="24"/>
  <c r="V183" i="24"/>
  <c r="V163" i="24"/>
  <c r="V143" i="24"/>
  <c r="V123" i="24"/>
  <c r="V103" i="24"/>
  <c r="V83" i="24"/>
  <c r="W83" i="24" s="1"/>
  <c r="V63" i="24"/>
  <c r="W63" i="24" s="1"/>
  <c r="V43" i="24"/>
  <c r="V23" i="24"/>
  <c r="W23" i="24" s="1"/>
  <c r="V202" i="24"/>
  <c r="W202" i="24" s="1"/>
  <c r="V182" i="24"/>
  <c r="V162" i="24"/>
  <c r="V142" i="24"/>
  <c r="V122" i="24"/>
  <c r="V102" i="24"/>
  <c r="V82" i="24"/>
  <c r="V62" i="24"/>
  <c r="V42" i="24"/>
  <c r="V22" i="24"/>
  <c r="V201" i="24"/>
  <c r="V181" i="24"/>
  <c r="V161" i="24"/>
  <c r="V141" i="24"/>
  <c r="W141" i="24" s="1"/>
  <c r="V121" i="24"/>
  <c r="V101" i="24"/>
  <c r="V81" i="24"/>
  <c r="V61" i="24"/>
  <c r="V41" i="24"/>
  <c r="V200" i="24"/>
  <c r="V180" i="24"/>
  <c r="V160" i="24"/>
  <c r="V140" i="24"/>
  <c r="V120" i="24"/>
  <c r="V100" i="24"/>
  <c r="V80" i="24"/>
  <c r="V60" i="24"/>
  <c r="V40" i="24"/>
  <c r="V199" i="24"/>
  <c r="V179" i="24"/>
  <c r="W179" i="24" s="1"/>
  <c r="V159" i="24"/>
  <c r="V139" i="24"/>
  <c r="V119" i="24"/>
  <c r="V99" i="24"/>
  <c r="V79" i="24"/>
  <c r="V59" i="24"/>
  <c r="V39" i="24"/>
  <c r="V198" i="24"/>
  <c r="V178" i="24"/>
  <c r="V158" i="24"/>
  <c r="W158" i="24" s="1"/>
  <c r="AC158" i="24" s="1"/>
  <c r="V138" i="24"/>
  <c r="V118" i="24"/>
  <c r="V98" i="24"/>
  <c r="V78" i="24"/>
  <c r="V58" i="24"/>
  <c r="W58" i="24" s="1"/>
  <c r="V38" i="24"/>
  <c r="V197" i="24"/>
  <c r="V177" i="24"/>
  <c r="V157" i="24"/>
  <c r="W157" i="24" s="1"/>
  <c r="V137" i="24"/>
  <c r="V117" i="24"/>
  <c r="V97" i="24"/>
  <c r="W97" i="24" s="1"/>
  <c r="AC97" i="24" s="1"/>
  <c r="V77" i="24"/>
  <c r="V57" i="24"/>
  <c r="V37" i="24"/>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24" i="20"/>
  <c r="B25" i="20"/>
  <c r="B26" i="20"/>
  <c r="B27" i="20"/>
  <c r="B28" i="20"/>
  <c r="B29" i="20"/>
  <c r="B30" i="20"/>
  <c r="B31" i="20"/>
  <c r="B32" i="20"/>
  <c r="B33" i="20"/>
  <c r="B34" i="20"/>
  <c r="B35" i="20"/>
  <c r="B23" i="20"/>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24" i="19"/>
  <c r="B25" i="19"/>
  <c r="B26" i="19"/>
  <c r="B27" i="19"/>
  <c r="B28" i="19"/>
  <c r="B29" i="19"/>
  <c r="B30" i="19"/>
  <c r="B31" i="19"/>
  <c r="B32" i="19"/>
  <c r="B33" i="19"/>
  <c r="B34" i="19"/>
  <c r="B35" i="19"/>
  <c r="B23" i="19"/>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24" i="18"/>
  <c r="B25" i="18"/>
  <c r="B26" i="18"/>
  <c r="B27" i="18"/>
  <c r="B28" i="18"/>
  <c r="B29" i="18"/>
  <c r="B30" i="18"/>
  <c r="B31" i="18"/>
  <c r="B32" i="18"/>
  <c r="B33" i="18"/>
  <c r="B34" i="18"/>
  <c r="B35" i="18"/>
  <c r="B23" i="18"/>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U21" i="17"/>
  <c r="U22" i="17"/>
  <c r="U23" i="17"/>
  <c r="U24" i="17"/>
  <c r="U25" i="17"/>
  <c r="U26" i="17"/>
  <c r="U27" i="17"/>
  <c r="U28" i="17"/>
  <c r="U29" i="17"/>
  <c r="U30" i="17"/>
  <c r="U31" i="17"/>
  <c r="U32" i="17"/>
  <c r="U33" i="17"/>
  <c r="U34" i="17"/>
  <c r="U35" i="17"/>
  <c r="U36" i="17"/>
  <c r="U37" i="17"/>
  <c r="U38" i="17"/>
  <c r="U39" i="17"/>
  <c r="U40" i="17"/>
  <c r="U41" i="17"/>
  <c r="U42" i="17"/>
  <c r="U43" i="17"/>
  <c r="U44" i="17"/>
  <c r="U45" i="17"/>
  <c r="U46" i="17"/>
  <c r="U47" i="17"/>
  <c r="U48" i="17"/>
  <c r="U49" i="17"/>
  <c r="U50" i="17"/>
  <c r="U51" i="17"/>
  <c r="U52" i="17"/>
  <c r="U53" i="17"/>
  <c r="U54" i="17"/>
  <c r="U55" i="17"/>
  <c r="U56" i="17"/>
  <c r="U57" i="17"/>
  <c r="U58" i="17"/>
  <c r="U59" i="17"/>
  <c r="U60" i="17"/>
  <c r="U61" i="17"/>
  <c r="U62" i="17"/>
  <c r="U63" i="17"/>
  <c r="U64" i="17"/>
  <c r="U65" i="17"/>
  <c r="U66" i="17"/>
  <c r="U67" i="17"/>
  <c r="U68" i="17"/>
  <c r="U69" i="17"/>
  <c r="U70" i="17"/>
  <c r="U71" i="17"/>
  <c r="U72" i="17"/>
  <c r="U73" i="17"/>
  <c r="U74" i="17"/>
  <c r="U75" i="17"/>
  <c r="U76" i="17"/>
  <c r="U77" i="17"/>
  <c r="U78" i="17"/>
  <c r="U79" i="17"/>
  <c r="U80" i="17"/>
  <c r="U81" i="17"/>
  <c r="U82" i="17"/>
  <c r="U83" i="17"/>
  <c r="U84" i="17"/>
  <c r="U85" i="17"/>
  <c r="U86" i="17"/>
  <c r="U87" i="17"/>
  <c r="U88" i="17"/>
  <c r="U89" i="17"/>
  <c r="U90" i="17"/>
  <c r="U91" i="17"/>
  <c r="U92" i="17"/>
  <c r="U93" i="17"/>
  <c r="U94" i="17"/>
  <c r="U95" i="17"/>
  <c r="U96" i="17"/>
  <c r="U97" i="17"/>
  <c r="U98" i="17"/>
  <c r="U99" i="17"/>
  <c r="U100" i="17"/>
  <c r="U101" i="17"/>
  <c r="U102" i="17"/>
  <c r="U103" i="17"/>
  <c r="U104" i="17"/>
  <c r="Q21" i="17"/>
  <c r="Q22" i="17"/>
  <c r="Q23" i="17"/>
  <c r="Q24" i="17"/>
  <c r="Q25" i="17"/>
  <c r="Q26" i="17"/>
  <c r="Q27" i="17"/>
  <c r="Q28" i="17"/>
  <c r="Q29" i="17"/>
  <c r="Q30" i="17"/>
  <c r="Q31" i="17"/>
  <c r="Q32" i="17"/>
  <c r="Q33" i="17"/>
  <c r="Q34" i="17"/>
  <c r="Q35" i="17"/>
  <c r="Q36" i="17"/>
  <c r="Q37" i="17"/>
  <c r="Q38" i="17"/>
  <c r="Q39" i="17"/>
  <c r="Q40" i="17"/>
  <c r="Q41" i="17"/>
  <c r="Q42" i="17"/>
  <c r="Q43" i="17"/>
  <c r="Q44" i="17"/>
  <c r="Q45" i="17"/>
  <c r="Q46" i="17"/>
  <c r="Q47" i="17"/>
  <c r="Q48" i="17"/>
  <c r="Q49" i="17"/>
  <c r="Q50" i="17"/>
  <c r="Q51" i="17"/>
  <c r="Q52" i="17"/>
  <c r="Q53" i="17"/>
  <c r="Q54" i="17"/>
  <c r="Q55" i="17"/>
  <c r="Q56" i="17"/>
  <c r="Q57" i="17"/>
  <c r="Q58" i="17"/>
  <c r="Q59" i="17"/>
  <c r="Q60" i="17"/>
  <c r="Q61" i="17"/>
  <c r="Q62" i="17"/>
  <c r="Q63" i="17"/>
  <c r="Q64" i="17"/>
  <c r="Q65" i="17"/>
  <c r="Q66" i="17"/>
  <c r="Q67" i="17"/>
  <c r="Q68" i="17"/>
  <c r="Q69" i="17"/>
  <c r="Q70" i="17"/>
  <c r="Q71" i="17"/>
  <c r="Q72" i="17"/>
  <c r="Q73" i="17"/>
  <c r="Q74" i="17"/>
  <c r="Q75" i="17"/>
  <c r="Q76" i="17"/>
  <c r="Q77" i="17"/>
  <c r="Q78" i="17"/>
  <c r="Q79" i="17"/>
  <c r="Q80" i="17"/>
  <c r="Q81" i="17"/>
  <c r="Q82" i="17"/>
  <c r="Q83" i="17"/>
  <c r="Q84" i="17"/>
  <c r="Q85" i="17"/>
  <c r="Q86" i="17"/>
  <c r="Q87" i="17"/>
  <c r="Q88" i="17"/>
  <c r="Q89" i="17"/>
  <c r="Q90" i="17"/>
  <c r="Q91" i="17"/>
  <c r="Q92" i="17"/>
  <c r="Q93" i="17"/>
  <c r="Q94" i="17"/>
  <c r="Q95" i="17"/>
  <c r="Q96" i="17"/>
  <c r="Q97" i="17"/>
  <c r="Q98" i="17"/>
  <c r="Q99" i="17"/>
  <c r="Q100" i="17"/>
  <c r="Q101" i="17"/>
  <c r="Q102" i="17"/>
  <c r="Q103" i="17"/>
  <c r="Q104" i="17"/>
  <c r="O21" i="17"/>
  <c r="P21" i="17" s="1"/>
  <c r="O22" i="17"/>
  <c r="P22" i="17" s="1"/>
  <c r="O23" i="17"/>
  <c r="P23" i="17" s="1"/>
  <c r="O24" i="17"/>
  <c r="P24" i="17" s="1"/>
  <c r="O25" i="17"/>
  <c r="P25" i="17" s="1"/>
  <c r="O26" i="17"/>
  <c r="P26" i="17" s="1"/>
  <c r="O27" i="17"/>
  <c r="P27" i="17" s="1"/>
  <c r="O28" i="17"/>
  <c r="P28" i="17" s="1"/>
  <c r="O29" i="17"/>
  <c r="P29" i="17" s="1"/>
  <c r="O30" i="17"/>
  <c r="P30" i="17" s="1"/>
  <c r="O31" i="17"/>
  <c r="P31" i="17" s="1"/>
  <c r="O32" i="17"/>
  <c r="P32" i="17" s="1"/>
  <c r="O33" i="17"/>
  <c r="P33" i="17" s="1"/>
  <c r="O34" i="17"/>
  <c r="P34" i="17" s="1"/>
  <c r="O35" i="17"/>
  <c r="P35" i="17" s="1"/>
  <c r="O36" i="17"/>
  <c r="P36" i="17" s="1"/>
  <c r="O37" i="17"/>
  <c r="P37" i="17" s="1"/>
  <c r="O38" i="17"/>
  <c r="P38" i="17" s="1"/>
  <c r="O39" i="17"/>
  <c r="P39" i="17" s="1"/>
  <c r="O40" i="17"/>
  <c r="P40" i="17" s="1"/>
  <c r="O41" i="17"/>
  <c r="P41" i="17" s="1"/>
  <c r="O42" i="17"/>
  <c r="P42" i="17" s="1"/>
  <c r="O43" i="17"/>
  <c r="P43" i="17" s="1"/>
  <c r="O44" i="17"/>
  <c r="P44" i="17" s="1"/>
  <c r="O45" i="17"/>
  <c r="P45" i="17" s="1"/>
  <c r="O46" i="17"/>
  <c r="P46" i="17" s="1"/>
  <c r="O47" i="17"/>
  <c r="P47" i="17" s="1"/>
  <c r="O48" i="17"/>
  <c r="P48" i="17" s="1"/>
  <c r="O49" i="17"/>
  <c r="P49" i="17" s="1"/>
  <c r="O50" i="17"/>
  <c r="P50" i="17" s="1"/>
  <c r="O51" i="17"/>
  <c r="P51" i="17" s="1"/>
  <c r="O52" i="17"/>
  <c r="P52" i="17" s="1"/>
  <c r="O53" i="17"/>
  <c r="P53" i="17" s="1"/>
  <c r="O54" i="17"/>
  <c r="P54" i="17" s="1"/>
  <c r="O55" i="17"/>
  <c r="P55" i="17" s="1"/>
  <c r="O56" i="17"/>
  <c r="P56" i="17" s="1"/>
  <c r="O57" i="17"/>
  <c r="P57" i="17" s="1"/>
  <c r="O58" i="17"/>
  <c r="P58" i="17" s="1"/>
  <c r="O59" i="17"/>
  <c r="P59" i="17" s="1"/>
  <c r="O60" i="17"/>
  <c r="P60" i="17" s="1"/>
  <c r="O61" i="17"/>
  <c r="P61" i="17" s="1"/>
  <c r="O62" i="17"/>
  <c r="P62" i="17" s="1"/>
  <c r="O63" i="17"/>
  <c r="P63" i="17" s="1"/>
  <c r="O64" i="17"/>
  <c r="P64" i="17" s="1"/>
  <c r="O65" i="17"/>
  <c r="P65" i="17" s="1"/>
  <c r="O66" i="17"/>
  <c r="P66" i="17" s="1"/>
  <c r="O67" i="17"/>
  <c r="P67" i="17" s="1"/>
  <c r="O68" i="17"/>
  <c r="P68" i="17" s="1"/>
  <c r="O69" i="17"/>
  <c r="P69" i="17" s="1"/>
  <c r="O70" i="17"/>
  <c r="P70" i="17" s="1"/>
  <c r="O71" i="17"/>
  <c r="P71" i="17" s="1"/>
  <c r="O72" i="17"/>
  <c r="P72" i="17" s="1"/>
  <c r="O73" i="17"/>
  <c r="P73" i="17" s="1"/>
  <c r="O74" i="17"/>
  <c r="P74" i="17" s="1"/>
  <c r="O75" i="17"/>
  <c r="P75" i="17" s="1"/>
  <c r="O76" i="17"/>
  <c r="P76" i="17" s="1"/>
  <c r="O77" i="17"/>
  <c r="P77" i="17" s="1"/>
  <c r="O78" i="17"/>
  <c r="P78" i="17" s="1"/>
  <c r="O79" i="17"/>
  <c r="P79" i="17" s="1"/>
  <c r="O80" i="17"/>
  <c r="P80" i="17" s="1"/>
  <c r="O81" i="17"/>
  <c r="P81" i="17" s="1"/>
  <c r="O82" i="17"/>
  <c r="P82" i="17" s="1"/>
  <c r="O83" i="17"/>
  <c r="P83" i="17" s="1"/>
  <c r="O84" i="17"/>
  <c r="P84" i="17" s="1"/>
  <c r="O85" i="17"/>
  <c r="P85" i="17" s="1"/>
  <c r="O86" i="17"/>
  <c r="P86" i="17" s="1"/>
  <c r="O87" i="17"/>
  <c r="P87" i="17" s="1"/>
  <c r="O88" i="17"/>
  <c r="P88" i="17" s="1"/>
  <c r="O89" i="17"/>
  <c r="P89" i="17" s="1"/>
  <c r="O90" i="17"/>
  <c r="P90" i="17" s="1"/>
  <c r="O91" i="17"/>
  <c r="P91" i="17" s="1"/>
  <c r="O92" i="17"/>
  <c r="P92" i="17" s="1"/>
  <c r="O93" i="17"/>
  <c r="P93" i="17" s="1"/>
  <c r="O94" i="17"/>
  <c r="P94" i="17" s="1"/>
  <c r="O95" i="17"/>
  <c r="P95" i="17" s="1"/>
  <c r="O96" i="17"/>
  <c r="P96" i="17" s="1"/>
  <c r="O97" i="17"/>
  <c r="P97" i="17" s="1"/>
  <c r="O98" i="17"/>
  <c r="P98" i="17" s="1"/>
  <c r="O99" i="17"/>
  <c r="P99" i="17" s="1"/>
  <c r="O100" i="17"/>
  <c r="P100" i="17" s="1"/>
  <c r="O101" i="17"/>
  <c r="P101" i="17" s="1"/>
  <c r="O102" i="17"/>
  <c r="P102" i="17" s="1"/>
  <c r="O103" i="17"/>
  <c r="P103" i="17" s="1"/>
  <c r="O104" i="17"/>
  <c r="P104" i="17" s="1"/>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F104" i="17"/>
  <c r="E20" i="17"/>
  <c r="AF202" i="24"/>
  <c r="AE202" i="24"/>
  <c r="AB202" i="24"/>
  <c r="I202" i="24"/>
  <c r="J202" i="24" s="1"/>
  <c r="AF201" i="24"/>
  <c r="AE201" i="24"/>
  <c r="AB201" i="24"/>
  <c r="I201" i="24"/>
  <c r="J201" i="24" s="1"/>
  <c r="AF200" i="24"/>
  <c r="AE200" i="24"/>
  <c r="AB200" i="24"/>
  <c r="I200" i="24"/>
  <c r="J200" i="24" s="1"/>
  <c r="AF199" i="24"/>
  <c r="AE199" i="24"/>
  <c r="AB199" i="24"/>
  <c r="I199" i="24"/>
  <c r="J199" i="24" s="1"/>
  <c r="AF198" i="24"/>
  <c r="AE198" i="24"/>
  <c r="AB198" i="24"/>
  <c r="I198" i="24"/>
  <c r="J198" i="24" s="1"/>
  <c r="AF197" i="24"/>
  <c r="AE197" i="24"/>
  <c r="AB197" i="24"/>
  <c r="I197" i="24"/>
  <c r="J197" i="24" s="1"/>
  <c r="AF196" i="24"/>
  <c r="AE196" i="24"/>
  <c r="AB196" i="24"/>
  <c r="I196" i="24"/>
  <c r="J196" i="24" s="1"/>
  <c r="AF195" i="24"/>
  <c r="AE195" i="24"/>
  <c r="AB195" i="24"/>
  <c r="I195" i="24"/>
  <c r="J195" i="24" s="1"/>
  <c r="AF194" i="24"/>
  <c r="AE194" i="24"/>
  <c r="AB194" i="24"/>
  <c r="I194" i="24"/>
  <c r="J194" i="24" s="1"/>
  <c r="AF193" i="24"/>
  <c r="AE193" i="24"/>
  <c r="AB193" i="24"/>
  <c r="I193" i="24"/>
  <c r="J193" i="24" s="1"/>
  <c r="AF192" i="24"/>
  <c r="AE192" i="24"/>
  <c r="AB192" i="24"/>
  <c r="I192" i="24"/>
  <c r="J192" i="24" s="1"/>
  <c r="AF191" i="24"/>
  <c r="AE191" i="24"/>
  <c r="AB191" i="24"/>
  <c r="I191" i="24"/>
  <c r="J191" i="24" s="1"/>
  <c r="AF190" i="24"/>
  <c r="AE190" i="24"/>
  <c r="AB190" i="24"/>
  <c r="I190" i="24"/>
  <c r="J190" i="24" s="1"/>
  <c r="AF189" i="24"/>
  <c r="AE189" i="24"/>
  <c r="AB189" i="24"/>
  <c r="I189" i="24"/>
  <c r="J189" i="24" s="1"/>
  <c r="AF188" i="24"/>
  <c r="AE188" i="24"/>
  <c r="AB188" i="24"/>
  <c r="I188" i="24"/>
  <c r="J188" i="24" s="1"/>
  <c r="AF187" i="24"/>
  <c r="AE187" i="24"/>
  <c r="AB187" i="24"/>
  <c r="I187" i="24"/>
  <c r="J187" i="24" s="1"/>
  <c r="AF186" i="24"/>
  <c r="AE186" i="24"/>
  <c r="AB186" i="24"/>
  <c r="I186" i="24"/>
  <c r="J186" i="24" s="1"/>
  <c r="AF185" i="24"/>
  <c r="AE185" i="24"/>
  <c r="AB185" i="24"/>
  <c r="I185" i="24"/>
  <c r="J185" i="24" s="1"/>
  <c r="AF184" i="24"/>
  <c r="AE184" i="24"/>
  <c r="AB184" i="24"/>
  <c r="I184" i="24"/>
  <c r="J184" i="24" s="1"/>
  <c r="AF183" i="24"/>
  <c r="AE183" i="24"/>
  <c r="AB183" i="24"/>
  <c r="I183" i="24"/>
  <c r="J183" i="24" s="1"/>
  <c r="AF182" i="24"/>
  <c r="AE182" i="24"/>
  <c r="AB182" i="24"/>
  <c r="I182" i="24"/>
  <c r="J182" i="24" s="1"/>
  <c r="AF181" i="24"/>
  <c r="AE181" i="24"/>
  <c r="AB181" i="24"/>
  <c r="I181" i="24"/>
  <c r="J181" i="24" s="1"/>
  <c r="AF180" i="24"/>
  <c r="AE180" i="24"/>
  <c r="AB180" i="24"/>
  <c r="I180" i="24"/>
  <c r="J180" i="24" s="1"/>
  <c r="AF179" i="24"/>
  <c r="AE179" i="24"/>
  <c r="AB179" i="24"/>
  <c r="I179" i="24"/>
  <c r="J179" i="24" s="1"/>
  <c r="AF178" i="24"/>
  <c r="AE178" i="24"/>
  <c r="AB178" i="24"/>
  <c r="I178" i="24"/>
  <c r="J178" i="24" s="1"/>
  <c r="AF177" i="24"/>
  <c r="AE177" i="24"/>
  <c r="AB177" i="24"/>
  <c r="I177" i="24"/>
  <c r="J177" i="24" s="1"/>
  <c r="AF176" i="24"/>
  <c r="AE176" i="24"/>
  <c r="AB176" i="24"/>
  <c r="I176" i="24"/>
  <c r="J176" i="24" s="1"/>
  <c r="AF175" i="24"/>
  <c r="AE175" i="24"/>
  <c r="AB175" i="24"/>
  <c r="I175" i="24"/>
  <c r="J175" i="24" s="1"/>
  <c r="AF174" i="24"/>
  <c r="AE174" i="24"/>
  <c r="AB174" i="24"/>
  <c r="I174" i="24"/>
  <c r="J174" i="24" s="1"/>
  <c r="AF173" i="24"/>
  <c r="AE173" i="24"/>
  <c r="AB173" i="24"/>
  <c r="I173" i="24"/>
  <c r="J173" i="24" s="1"/>
  <c r="AF172" i="24"/>
  <c r="AE172" i="24"/>
  <c r="AB172" i="24"/>
  <c r="I172" i="24"/>
  <c r="J172" i="24" s="1"/>
  <c r="AF171" i="24"/>
  <c r="AE171" i="24"/>
  <c r="AB171" i="24"/>
  <c r="I171" i="24"/>
  <c r="J171" i="24" s="1"/>
  <c r="AF170" i="24"/>
  <c r="AE170" i="24"/>
  <c r="AB170" i="24"/>
  <c r="I170" i="24"/>
  <c r="J170" i="24" s="1"/>
  <c r="AF169" i="24"/>
  <c r="AE169" i="24"/>
  <c r="AB169" i="24"/>
  <c r="I169" i="24"/>
  <c r="J169" i="24" s="1"/>
  <c r="AF168" i="24"/>
  <c r="AE168" i="24"/>
  <c r="AB168" i="24"/>
  <c r="I168" i="24"/>
  <c r="J168" i="24" s="1"/>
  <c r="AF167" i="24"/>
  <c r="AE167" i="24"/>
  <c r="AB167" i="24"/>
  <c r="I167" i="24"/>
  <c r="J167" i="24" s="1"/>
  <c r="AF166" i="24"/>
  <c r="AE166" i="24"/>
  <c r="AB166" i="24"/>
  <c r="I166" i="24"/>
  <c r="J166" i="24" s="1"/>
  <c r="AF165" i="24"/>
  <c r="AE165" i="24"/>
  <c r="AB165" i="24"/>
  <c r="I165" i="24"/>
  <c r="J165" i="24" s="1"/>
  <c r="AF164" i="24"/>
  <c r="AE164" i="24"/>
  <c r="AB164" i="24"/>
  <c r="I164" i="24"/>
  <c r="J164" i="24" s="1"/>
  <c r="AF163" i="24"/>
  <c r="AE163" i="24"/>
  <c r="AB163" i="24"/>
  <c r="I163" i="24"/>
  <c r="J163" i="24" s="1"/>
  <c r="AF162" i="24"/>
  <c r="AE162" i="24"/>
  <c r="AB162" i="24"/>
  <c r="I162" i="24"/>
  <c r="J162" i="24" s="1"/>
  <c r="AF161" i="24"/>
  <c r="AE161" i="24"/>
  <c r="AB161" i="24"/>
  <c r="I161" i="24"/>
  <c r="J161" i="24" s="1"/>
  <c r="AF160" i="24"/>
  <c r="AE160" i="24"/>
  <c r="AB160" i="24"/>
  <c r="I160" i="24"/>
  <c r="J160" i="24" s="1"/>
  <c r="AF159" i="24"/>
  <c r="AE159" i="24"/>
  <c r="AB159" i="24"/>
  <c r="I159" i="24"/>
  <c r="J159" i="24" s="1"/>
  <c r="AF158" i="24"/>
  <c r="AE158" i="24"/>
  <c r="AB158" i="24"/>
  <c r="I158" i="24"/>
  <c r="J158" i="24" s="1"/>
  <c r="AF157" i="24"/>
  <c r="AE157" i="24"/>
  <c r="AB157" i="24"/>
  <c r="I157" i="24"/>
  <c r="J157" i="24" s="1"/>
  <c r="AF156" i="24"/>
  <c r="AE156" i="24"/>
  <c r="AB156" i="24"/>
  <c r="I156" i="24"/>
  <c r="J156" i="24" s="1"/>
  <c r="AF155" i="24"/>
  <c r="AE155" i="24"/>
  <c r="AB155" i="24"/>
  <c r="I155" i="24"/>
  <c r="J155" i="24" s="1"/>
  <c r="AF154" i="24"/>
  <c r="AE154" i="24"/>
  <c r="AB154" i="24"/>
  <c r="I154" i="24"/>
  <c r="J154" i="24" s="1"/>
  <c r="AF153" i="24"/>
  <c r="AE153" i="24"/>
  <c r="AB153" i="24"/>
  <c r="I153" i="24"/>
  <c r="J153" i="24" s="1"/>
  <c r="AF152" i="24"/>
  <c r="AE152" i="24"/>
  <c r="AB152" i="24"/>
  <c r="I152" i="24"/>
  <c r="J152" i="24" s="1"/>
  <c r="AF151" i="24"/>
  <c r="AE151" i="24"/>
  <c r="AB151" i="24"/>
  <c r="I151" i="24"/>
  <c r="J151" i="24" s="1"/>
  <c r="AF150" i="24"/>
  <c r="AE150" i="24"/>
  <c r="AB150" i="24"/>
  <c r="I150" i="24"/>
  <c r="J150" i="24" s="1"/>
  <c r="AF149" i="24"/>
  <c r="AE149" i="24"/>
  <c r="AB149" i="24"/>
  <c r="I149" i="24"/>
  <c r="J149" i="24" s="1"/>
  <c r="AF148" i="24"/>
  <c r="AE148" i="24"/>
  <c r="AB148" i="24"/>
  <c r="I148" i="24"/>
  <c r="J148" i="24" s="1"/>
  <c r="AF147" i="24"/>
  <c r="AE147" i="24"/>
  <c r="AB147" i="24"/>
  <c r="I147" i="24"/>
  <c r="J147" i="24" s="1"/>
  <c r="AF146" i="24"/>
  <c r="AE146" i="24"/>
  <c r="AB146" i="24"/>
  <c r="I146" i="24"/>
  <c r="J146" i="24" s="1"/>
  <c r="AF145" i="24"/>
  <c r="AE145" i="24"/>
  <c r="AB145" i="24"/>
  <c r="I145" i="24"/>
  <c r="J145" i="24" s="1"/>
  <c r="AF144" i="24"/>
  <c r="AE144" i="24"/>
  <c r="AB144" i="24"/>
  <c r="I144" i="24"/>
  <c r="J144" i="24" s="1"/>
  <c r="AF143" i="24"/>
  <c r="AE143" i="24"/>
  <c r="AB143" i="24"/>
  <c r="I143" i="24"/>
  <c r="J143" i="24" s="1"/>
  <c r="AF142" i="24"/>
  <c r="AE142" i="24"/>
  <c r="AB142" i="24"/>
  <c r="I142" i="24"/>
  <c r="J142" i="24" s="1"/>
  <c r="AF141" i="24"/>
  <c r="AE141" i="24"/>
  <c r="AB141" i="24"/>
  <c r="I141" i="24"/>
  <c r="J141" i="24" s="1"/>
  <c r="AF140" i="24"/>
  <c r="AE140" i="24"/>
  <c r="AB140" i="24"/>
  <c r="J140" i="24"/>
  <c r="I140" i="24"/>
  <c r="AF139" i="24"/>
  <c r="AE139" i="24"/>
  <c r="AB139" i="24"/>
  <c r="I139" i="24"/>
  <c r="J139" i="24" s="1"/>
  <c r="AF138" i="24"/>
  <c r="AE138" i="24"/>
  <c r="AB138" i="24"/>
  <c r="I138" i="24"/>
  <c r="J138" i="24" s="1"/>
  <c r="AF137" i="24"/>
  <c r="AE137" i="24"/>
  <c r="AB137" i="24"/>
  <c r="I137" i="24"/>
  <c r="J137" i="24" s="1"/>
  <c r="AF136" i="24"/>
  <c r="AE136" i="24"/>
  <c r="AB136" i="24"/>
  <c r="I136" i="24"/>
  <c r="J136" i="24" s="1"/>
  <c r="AF135" i="24"/>
  <c r="AE135" i="24"/>
  <c r="AB135" i="24"/>
  <c r="I135" i="24"/>
  <c r="J135" i="24" s="1"/>
  <c r="AF134" i="24"/>
  <c r="AE134" i="24"/>
  <c r="AB134" i="24"/>
  <c r="I134" i="24"/>
  <c r="J134" i="24" s="1"/>
  <c r="AF133" i="24"/>
  <c r="AE133" i="24"/>
  <c r="AB133" i="24"/>
  <c r="I133" i="24"/>
  <c r="J133" i="24" s="1"/>
  <c r="AF132" i="24"/>
  <c r="AE132" i="24"/>
  <c r="AB132" i="24"/>
  <c r="I132" i="24"/>
  <c r="J132" i="24" s="1"/>
  <c r="AF131" i="24"/>
  <c r="AE131" i="24"/>
  <c r="AB131" i="24"/>
  <c r="I131" i="24"/>
  <c r="J131" i="24" s="1"/>
  <c r="AF130" i="24"/>
  <c r="AE130" i="24"/>
  <c r="AB130" i="24"/>
  <c r="I130" i="24"/>
  <c r="J130" i="24" s="1"/>
  <c r="AF129" i="24"/>
  <c r="AE129" i="24"/>
  <c r="AB129" i="24"/>
  <c r="I129" i="24"/>
  <c r="J129" i="24" s="1"/>
  <c r="AF128" i="24"/>
  <c r="AE128" i="24"/>
  <c r="AB128" i="24"/>
  <c r="I128" i="24"/>
  <c r="J128" i="24" s="1"/>
  <c r="AF127" i="24"/>
  <c r="AE127" i="24"/>
  <c r="AB127" i="24"/>
  <c r="I127" i="24"/>
  <c r="J127" i="24" s="1"/>
  <c r="AF126" i="24"/>
  <c r="AE126" i="24"/>
  <c r="AB126" i="24"/>
  <c r="I126" i="24"/>
  <c r="J126" i="24" s="1"/>
  <c r="AF125" i="24"/>
  <c r="AE125" i="24"/>
  <c r="AB125" i="24"/>
  <c r="I125" i="24"/>
  <c r="J125" i="24" s="1"/>
  <c r="AF124" i="24"/>
  <c r="AE124" i="24"/>
  <c r="AB124" i="24"/>
  <c r="I124" i="24"/>
  <c r="J124" i="24" s="1"/>
  <c r="AF123" i="24"/>
  <c r="AE123" i="24"/>
  <c r="AB123" i="24"/>
  <c r="I123" i="24"/>
  <c r="J123" i="24" s="1"/>
  <c r="AF122" i="24"/>
  <c r="AE122" i="24"/>
  <c r="AB122" i="24"/>
  <c r="I122" i="24"/>
  <c r="J122" i="24" s="1"/>
  <c r="AF121" i="24"/>
  <c r="AE121" i="24"/>
  <c r="AB121" i="24"/>
  <c r="I121" i="24"/>
  <c r="J121" i="24" s="1"/>
  <c r="AF120" i="24"/>
  <c r="AE120" i="24"/>
  <c r="AB120" i="24"/>
  <c r="I120" i="24"/>
  <c r="J120" i="24" s="1"/>
  <c r="AF119" i="24"/>
  <c r="AE119" i="24"/>
  <c r="AB119" i="24"/>
  <c r="I119" i="24"/>
  <c r="J119" i="24" s="1"/>
  <c r="AF118" i="24"/>
  <c r="AE118" i="24"/>
  <c r="AB118" i="24"/>
  <c r="I118" i="24"/>
  <c r="J118" i="24" s="1"/>
  <c r="AF117" i="24"/>
  <c r="AE117" i="24"/>
  <c r="AB117" i="24"/>
  <c r="I117" i="24"/>
  <c r="J117" i="24" s="1"/>
  <c r="AF116" i="24"/>
  <c r="AE116" i="24"/>
  <c r="AB116" i="24"/>
  <c r="I116" i="24"/>
  <c r="J116" i="24" s="1"/>
  <c r="AF115" i="24"/>
  <c r="AE115" i="24"/>
  <c r="AB115" i="24"/>
  <c r="I115" i="24"/>
  <c r="J115" i="24" s="1"/>
  <c r="AF114" i="24"/>
  <c r="AE114" i="24"/>
  <c r="AB114" i="24"/>
  <c r="I114" i="24"/>
  <c r="J114" i="24" s="1"/>
  <c r="AF113" i="24"/>
  <c r="AE113" i="24"/>
  <c r="AB113" i="24"/>
  <c r="I113" i="24"/>
  <c r="J113" i="24" s="1"/>
  <c r="AF112" i="24"/>
  <c r="AE112" i="24"/>
  <c r="AB112" i="24"/>
  <c r="I112" i="24"/>
  <c r="J112" i="24" s="1"/>
  <c r="AF111" i="24"/>
  <c r="AE111" i="24"/>
  <c r="AB111" i="24"/>
  <c r="I111" i="24"/>
  <c r="J111" i="24" s="1"/>
  <c r="AF110" i="24"/>
  <c r="AE110" i="24"/>
  <c r="AB110" i="24"/>
  <c r="I110" i="24"/>
  <c r="J110" i="24" s="1"/>
  <c r="AF109" i="24"/>
  <c r="AE109" i="24"/>
  <c r="AB109" i="24"/>
  <c r="I109" i="24"/>
  <c r="J109" i="24" s="1"/>
  <c r="AF108" i="24"/>
  <c r="AE108" i="24"/>
  <c r="AB108" i="24"/>
  <c r="I108" i="24"/>
  <c r="J108" i="24" s="1"/>
  <c r="AF107" i="24"/>
  <c r="AE107" i="24"/>
  <c r="AB107" i="24"/>
  <c r="I107" i="24"/>
  <c r="J107" i="24" s="1"/>
  <c r="AF106" i="24"/>
  <c r="AE106" i="24"/>
  <c r="AB106" i="24"/>
  <c r="I106" i="24"/>
  <c r="J106" i="24" s="1"/>
  <c r="AF105" i="24"/>
  <c r="AE105" i="24"/>
  <c r="AB105" i="24"/>
  <c r="I105" i="24"/>
  <c r="J105" i="24" s="1"/>
  <c r="AF104" i="24"/>
  <c r="AE104" i="24"/>
  <c r="AB104" i="24"/>
  <c r="I104" i="24"/>
  <c r="J104" i="24" s="1"/>
  <c r="AF103" i="24"/>
  <c r="AE103" i="24"/>
  <c r="AB103" i="24"/>
  <c r="I103" i="24"/>
  <c r="J103" i="24" s="1"/>
  <c r="AF102" i="24"/>
  <c r="AE102" i="24"/>
  <c r="AB102" i="24"/>
  <c r="I102" i="24"/>
  <c r="J102" i="24" s="1"/>
  <c r="AF101" i="24"/>
  <c r="AE101" i="24"/>
  <c r="AB101" i="24"/>
  <c r="J101" i="24"/>
  <c r="I101" i="24"/>
  <c r="AF100" i="24"/>
  <c r="AE100" i="24"/>
  <c r="AB100" i="24"/>
  <c r="I100" i="24"/>
  <c r="J100" i="24" s="1"/>
  <c r="AF99" i="24"/>
  <c r="AE99" i="24"/>
  <c r="AB99" i="24"/>
  <c r="I99" i="24"/>
  <c r="J99" i="24" s="1"/>
  <c r="AF98" i="24"/>
  <c r="AE98" i="24"/>
  <c r="AB98" i="24"/>
  <c r="I98" i="24"/>
  <c r="J98" i="24" s="1"/>
  <c r="AF97" i="24"/>
  <c r="AE97" i="24"/>
  <c r="AB97" i="24"/>
  <c r="I97" i="24"/>
  <c r="J97" i="24" s="1"/>
  <c r="AF96" i="24"/>
  <c r="AE96" i="24"/>
  <c r="AB96" i="24"/>
  <c r="I96" i="24"/>
  <c r="J96" i="24" s="1"/>
  <c r="AF95" i="24"/>
  <c r="AE95" i="24"/>
  <c r="AB95" i="24"/>
  <c r="I95" i="24"/>
  <c r="J95" i="24" s="1"/>
  <c r="AF94" i="24"/>
  <c r="AE94" i="24"/>
  <c r="AB94" i="24"/>
  <c r="I94" i="24"/>
  <c r="J94" i="24" s="1"/>
  <c r="AF93" i="24"/>
  <c r="AE93" i="24"/>
  <c r="AB93" i="24"/>
  <c r="I93" i="24"/>
  <c r="J93" i="24" s="1"/>
  <c r="AF92" i="24"/>
  <c r="AE92" i="24"/>
  <c r="AB92" i="24"/>
  <c r="I92" i="24"/>
  <c r="J92" i="24" s="1"/>
  <c r="AF91" i="24"/>
  <c r="AE91" i="24"/>
  <c r="AB91" i="24"/>
  <c r="I91" i="24"/>
  <c r="J91" i="24" s="1"/>
  <c r="AF90" i="24"/>
  <c r="AE90" i="24"/>
  <c r="AB90" i="24"/>
  <c r="I90" i="24"/>
  <c r="J90" i="24" s="1"/>
  <c r="AF89" i="24"/>
  <c r="AE89" i="24"/>
  <c r="AB89" i="24"/>
  <c r="I89" i="24"/>
  <c r="J89" i="24" s="1"/>
  <c r="AF88" i="24"/>
  <c r="AE88" i="24"/>
  <c r="AB88" i="24"/>
  <c r="I88" i="24"/>
  <c r="J88" i="24" s="1"/>
  <c r="AF87" i="24"/>
  <c r="AE87" i="24"/>
  <c r="AB87" i="24"/>
  <c r="I87" i="24"/>
  <c r="J87" i="24" s="1"/>
  <c r="AF86" i="24"/>
  <c r="AE86" i="24"/>
  <c r="AB86" i="24"/>
  <c r="I86" i="24"/>
  <c r="J86" i="24" s="1"/>
  <c r="AF85" i="24"/>
  <c r="AE85" i="24"/>
  <c r="AB85" i="24"/>
  <c r="I85" i="24"/>
  <c r="J85" i="24" s="1"/>
  <c r="AF84" i="24"/>
  <c r="AE84" i="24"/>
  <c r="AB84" i="24"/>
  <c r="I84" i="24"/>
  <c r="J84" i="24" s="1"/>
  <c r="AF83" i="24"/>
  <c r="AE83" i="24"/>
  <c r="AB83" i="24"/>
  <c r="I83" i="24"/>
  <c r="J83" i="24" s="1"/>
  <c r="AF82" i="24"/>
  <c r="AE82" i="24"/>
  <c r="AB82" i="24"/>
  <c r="I82" i="24"/>
  <c r="J82" i="24" s="1"/>
  <c r="AF81" i="24"/>
  <c r="AE81" i="24"/>
  <c r="AB81" i="24"/>
  <c r="I81" i="24"/>
  <c r="J81" i="24" s="1"/>
  <c r="AF80" i="24"/>
  <c r="AE80" i="24"/>
  <c r="AB80" i="24"/>
  <c r="I80" i="24"/>
  <c r="J80" i="24" s="1"/>
  <c r="AF79" i="24"/>
  <c r="AE79" i="24"/>
  <c r="AB79" i="24"/>
  <c r="I79" i="24"/>
  <c r="J79" i="24" s="1"/>
  <c r="AF78" i="24"/>
  <c r="AE78" i="24"/>
  <c r="AB78" i="24"/>
  <c r="I78" i="24"/>
  <c r="J78" i="24" s="1"/>
  <c r="AF77" i="24"/>
  <c r="AE77" i="24"/>
  <c r="AB77" i="24"/>
  <c r="I77" i="24"/>
  <c r="J77" i="24" s="1"/>
  <c r="AF76" i="24"/>
  <c r="AE76" i="24"/>
  <c r="AB76" i="24"/>
  <c r="I76" i="24"/>
  <c r="J76" i="24" s="1"/>
  <c r="AF75" i="24"/>
  <c r="AE75" i="24"/>
  <c r="AB75" i="24"/>
  <c r="I75" i="24"/>
  <c r="J75" i="24" s="1"/>
  <c r="AF74" i="24"/>
  <c r="AE74" i="24"/>
  <c r="AB74" i="24"/>
  <c r="I74" i="24"/>
  <c r="J74" i="24" s="1"/>
  <c r="AF73" i="24"/>
  <c r="AE73" i="24"/>
  <c r="AB73" i="24"/>
  <c r="I73" i="24"/>
  <c r="J73" i="24" s="1"/>
  <c r="AF72" i="24"/>
  <c r="AE72" i="24"/>
  <c r="AB72" i="24"/>
  <c r="I72" i="24"/>
  <c r="J72" i="24" s="1"/>
  <c r="AF71" i="24"/>
  <c r="AE71" i="24"/>
  <c r="AB71" i="24"/>
  <c r="I71" i="24"/>
  <c r="J71" i="24" s="1"/>
  <c r="AF70" i="24"/>
  <c r="AE70" i="24"/>
  <c r="AB70" i="24"/>
  <c r="I70" i="24"/>
  <c r="J70" i="24" s="1"/>
  <c r="AF69" i="24"/>
  <c r="AE69" i="24"/>
  <c r="AB69" i="24"/>
  <c r="I69" i="24"/>
  <c r="J69" i="24" s="1"/>
  <c r="AF68" i="24"/>
  <c r="AE68" i="24"/>
  <c r="AB68" i="24"/>
  <c r="I68" i="24"/>
  <c r="J68" i="24" s="1"/>
  <c r="AF67" i="24"/>
  <c r="AE67" i="24"/>
  <c r="AB67" i="24"/>
  <c r="I67" i="24"/>
  <c r="J67" i="24" s="1"/>
  <c r="AF66" i="24"/>
  <c r="AE66" i="24"/>
  <c r="AB66" i="24"/>
  <c r="I66" i="24"/>
  <c r="J66" i="24" s="1"/>
  <c r="AF65" i="24"/>
  <c r="AE65" i="24"/>
  <c r="AB65" i="24"/>
  <c r="I65" i="24"/>
  <c r="J65" i="24" s="1"/>
  <c r="AF64" i="24"/>
  <c r="AE64" i="24"/>
  <c r="AB64" i="24"/>
  <c r="I64" i="24"/>
  <c r="J64" i="24" s="1"/>
  <c r="AF63" i="24"/>
  <c r="AE63" i="24"/>
  <c r="AB63" i="24"/>
  <c r="I63" i="24"/>
  <c r="J63" i="24" s="1"/>
  <c r="AF62" i="24"/>
  <c r="AE62" i="24"/>
  <c r="AB62" i="24"/>
  <c r="I62" i="24"/>
  <c r="J62" i="24" s="1"/>
  <c r="AF61" i="24"/>
  <c r="AE61" i="24"/>
  <c r="AB61" i="24"/>
  <c r="I61" i="24"/>
  <c r="J61" i="24" s="1"/>
  <c r="AF60" i="24"/>
  <c r="AE60" i="24"/>
  <c r="AB60" i="24"/>
  <c r="I60" i="24"/>
  <c r="J60" i="24" s="1"/>
  <c r="AF59" i="24"/>
  <c r="AE59" i="24"/>
  <c r="AB59" i="24"/>
  <c r="I59" i="24"/>
  <c r="J59" i="24" s="1"/>
  <c r="AF58" i="24"/>
  <c r="AE58" i="24"/>
  <c r="AB58" i="24"/>
  <c r="I58" i="24"/>
  <c r="J58" i="24" s="1"/>
  <c r="AF57" i="24"/>
  <c r="AE57" i="24"/>
  <c r="AB57" i="24"/>
  <c r="I57" i="24"/>
  <c r="J57" i="24" s="1"/>
  <c r="AF56" i="24"/>
  <c r="AE56" i="24"/>
  <c r="AB56" i="24"/>
  <c r="I56" i="24"/>
  <c r="J56" i="24" s="1"/>
  <c r="AF55" i="24"/>
  <c r="AE55" i="24"/>
  <c r="AB55" i="24"/>
  <c r="I55" i="24"/>
  <c r="J55" i="24" s="1"/>
  <c r="AF54" i="24"/>
  <c r="AE54" i="24"/>
  <c r="AB54" i="24"/>
  <c r="I54" i="24"/>
  <c r="J54" i="24" s="1"/>
  <c r="AF53" i="24"/>
  <c r="AE53" i="24"/>
  <c r="AB53" i="24"/>
  <c r="I53" i="24"/>
  <c r="J53" i="24" s="1"/>
  <c r="AF52" i="24"/>
  <c r="AE52" i="24"/>
  <c r="AB52" i="24"/>
  <c r="I52" i="24"/>
  <c r="J52" i="24" s="1"/>
  <c r="AF51" i="24"/>
  <c r="AE51" i="24"/>
  <c r="AB51" i="24"/>
  <c r="I51" i="24"/>
  <c r="J51" i="24" s="1"/>
  <c r="AF50" i="24"/>
  <c r="AE50" i="24"/>
  <c r="AB50" i="24"/>
  <c r="I50" i="24"/>
  <c r="J50" i="24" s="1"/>
  <c r="AF49" i="24"/>
  <c r="AE49" i="24"/>
  <c r="AB49" i="24"/>
  <c r="W49" i="24"/>
  <c r="I49" i="24"/>
  <c r="J49" i="24" s="1"/>
  <c r="AF48" i="24"/>
  <c r="AE48" i="24"/>
  <c r="AB48" i="24"/>
  <c r="I48" i="24"/>
  <c r="J48" i="24" s="1"/>
  <c r="AF47" i="24"/>
  <c r="AE47" i="24"/>
  <c r="AB47" i="24"/>
  <c r="I47" i="24"/>
  <c r="J47" i="24" s="1"/>
  <c r="AF46" i="24"/>
  <c r="AE46" i="24"/>
  <c r="AB46" i="24"/>
  <c r="I46" i="24"/>
  <c r="J46" i="24" s="1"/>
  <c r="AF45" i="24"/>
  <c r="AE45" i="24"/>
  <c r="AB45" i="24"/>
  <c r="I45" i="24"/>
  <c r="J45" i="24" s="1"/>
  <c r="AF44" i="24"/>
  <c r="AE44" i="24"/>
  <c r="AB44" i="24"/>
  <c r="I44" i="24"/>
  <c r="J44" i="24" s="1"/>
  <c r="AF43" i="24"/>
  <c r="AE43" i="24"/>
  <c r="AB43" i="24"/>
  <c r="I43" i="24"/>
  <c r="J43" i="24" s="1"/>
  <c r="AF42" i="24"/>
  <c r="AE42" i="24"/>
  <c r="AB42" i="24"/>
  <c r="I42" i="24"/>
  <c r="J42" i="24" s="1"/>
  <c r="AF41" i="24"/>
  <c r="AE41" i="24"/>
  <c r="AB41" i="24"/>
  <c r="I41" i="24"/>
  <c r="J41" i="24" s="1"/>
  <c r="AF40" i="24"/>
  <c r="AE40" i="24"/>
  <c r="AB40" i="24"/>
  <c r="I40" i="24"/>
  <c r="J40" i="24" s="1"/>
  <c r="AF39" i="24"/>
  <c r="AE39" i="24"/>
  <c r="AB39" i="24"/>
  <c r="I39" i="24"/>
  <c r="J39" i="24" s="1"/>
  <c r="AF38" i="24"/>
  <c r="AE38" i="24"/>
  <c r="AB38" i="24"/>
  <c r="I38" i="24"/>
  <c r="J38" i="24" s="1"/>
  <c r="AF37" i="24"/>
  <c r="AE37" i="24"/>
  <c r="AB37" i="24"/>
  <c r="I37" i="24"/>
  <c r="J37" i="24" s="1"/>
  <c r="AF36" i="24"/>
  <c r="AE36" i="24"/>
  <c r="AB36" i="24"/>
  <c r="I36" i="24"/>
  <c r="J36" i="24" s="1"/>
  <c r="AF35" i="24"/>
  <c r="AE35" i="24"/>
  <c r="AB35" i="24"/>
  <c r="I35" i="24"/>
  <c r="J35" i="24" s="1"/>
  <c r="AF34" i="24"/>
  <c r="AE34" i="24"/>
  <c r="AB34" i="24"/>
  <c r="I34" i="24"/>
  <c r="J34" i="24" s="1"/>
  <c r="AF33" i="24"/>
  <c r="AE33" i="24"/>
  <c r="AB33" i="24"/>
  <c r="I33" i="24"/>
  <c r="J33" i="24" s="1"/>
  <c r="AF32" i="24"/>
  <c r="AE32" i="24"/>
  <c r="AB32" i="24"/>
  <c r="I32" i="24"/>
  <c r="J32" i="24" s="1"/>
  <c r="AF31" i="24"/>
  <c r="AE31" i="24"/>
  <c r="AB31" i="24"/>
  <c r="I31" i="24"/>
  <c r="J31" i="24" s="1"/>
  <c r="AF30" i="24"/>
  <c r="AE30" i="24"/>
  <c r="AB30" i="24"/>
  <c r="I30" i="24"/>
  <c r="J30" i="24" s="1"/>
  <c r="AF29" i="24"/>
  <c r="AE29" i="24"/>
  <c r="AB29" i="24"/>
  <c r="I29" i="24"/>
  <c r="J29" i="24" s="1"/>
  <c r="AF28" i="24"/>
  <c r="AE28" i="24"/>
  <c r="AB28" i="24"/>
  <c r="I28" i="24"/>
  <c r="J28" i="24" s="1"/>
  <c r="AF27" i="24"/>
  <c r="AE27" i="24"/>
  <c r="AB27" i="24"/>
  <c r="I27" i="24"/>
  <c r="J27" i="24" s="1"/>
  <c r="AF26" i="24"/>
  <c r="AE26" i="24"/>
  <c r="AB26" i="24"/>
  <c r="I26" i="24"/>
  <c r="J26" i="24" s="1"/>
  <c r="AF25" i="24"/>
  <c r="AE25" i="24"/>
  <c r="AB25" i="24"/>
  <c r="I25" i="24"/>
  <c r="J25" i="24" s="1"/>
  <c r="AF24" i="24"/>
  <c r="AE24" i="24"/>
  <c r="AB24" i="24"/>
  <c r="I24" i="24"/>
  <c r="J24" i="24" s="1"/>
  <c r="AF23" i="24"/>
  <c r="AE23" i="24"/>
  <c r="AB23" i="24"/>
  <c r="I23" i="24"/>
  <c r="J23" i="24" s="1"/>
  <c r="AF22" i="24"/>
  <c r="AE22" i="24"/>
  <c r="AB22" i="24"/>
  <c r="I22" i="24"/>
  <c r="J22" i="24" s="1"/>
  <c r="I21" i="24"/>
  <c r="J21" i="24" s="1"/>
  <c r="AF21" i="24"/>
  <c r="AE21" i="24"/>
  <c r="AB21" i="24"/>
  <c r="R142" i="17" l="1"/>
  <c r="S142" i="17" s="1"/>
  <c r="T142" i="17" s="1"/>
  <c r="R266" i="17"/>
  <c r="S266" i="17" s="1"/>
  <c r="T266" i="17" s="1"/>
  <c r="T226" i="17"/>
  <c r="R232" i="17"/>
  <c r="S232" i="17" s="1"/>
  <c r="R312" i="17"/>
  <c r="S312" i="17" s="1"/>
  <c r="T312" i="17" s="1"/>
  <c r="R250" i="17"/>
  <c r="S250" i="17" s="1"/>
  <c r="T250" i="17" s="1"/>
  <c r="R246" i="17"/>
  <c r="S246" i="17" s="1"/>
  <c r="T246" i="17" s="1"/>
  <c r="R140" i="17"/>
  <c r="S140" i="17" s="1"/>
  <c r="T140" i="17" s="1"/>
  <c r="R270" i="17"/>
  <c r="S270" i="17" s="1"/>
  <c r="T270" i="17" s="1"/>
  <c r="R368" i="17"/>
  <c r="S368" i="17" s="1"/>
  <c r="T368" i="17" s="1"/>
  <c r="T292" i="17"/>
  <c r="I189" i="17"/>
  <c r="J189" i="17" s="1"/>
  <c r="T277" i="17"/>
  <c r="R348" i="17"/>
  <c r="S348" i="17" s="1"/>
  <c r="T348" i="17" s="1"/>
  <c r="R206" i="17"/>
  <c r="S206" i="17" s="1"/>
  <c r="T206" i="17" s="1"/>
  <c r="H344" i="17"/>
  <c r="R193" i="17"/>
  <c r="S193" i="17" s="1"/>
  <c r="T193" i="17" s="1"/>
  <c r="R342" i="17"/>
  <c r="S342" i="17" s="1"/>
  <c r="T342" i="17" s="1"/>
  <c r="R215" i="17"/>
  <c r="S215" i="17" s="1"/>
  <c r="T215" i="17" s="1"/>
  <c r="R121" i="17"/>
  <c r="S121" i="17" s="1"/>
  <c r="T121" i="17" s="1"/>
  <c r="R238" i="17"/>
  <c r="S238" i="17" s="1"/>
  <c r="T238" i="17" s="1"/>
  <c r="I105" i="17"/>
  <c r="J105" i="17" s="1"/>
  <c r="R105" i="17" s="1"/>
  <c r="S105" i="17" s="1"/>
  <c r="T105" i="17" s="1"/>
  <c r="H105" i="17"/>
  <c r="H394" i="17"/>
  <c r="R118" i="17"/>
  <c r="S118" i="17" s="1"/>
  <c r="T118" i="17" s="1"/>
  <c r="T139" i="17"/>
  <c r="R240" i="17"/>
  <c r="S240" i="17" s="1"/>
  <c r="T240" i="17" s="1"/>
  <c r="I374" i="17"/>
  <c r="J374" i="17" s="1"/>
  <c r="J219" i="17"/>
  <c r="J403" i="17"/>
  <c r="R403" i="17" s="1"/>
  <c r="S403" i="17" s="1"/>
  <c r="J245" i="17"/>
  <c r="R245" i="17" s="1"/>
  <c r="S245" i="17" s="1"/>
  <c r="J328" i="17"/>
  <c r="R328" i="17" s="1"/>
  <c r="S328" i="17" s="1"/>
  <c r="R306" i="17"/>
  <c r="S306" i="17" s="1"/>
  <c r="T306" i="17" s="1"/>
  <c r="J190" i="17"/>
  <c r="J263" i="17"/>
  <c r="J205" i="17"/>
  <c r="J242" i="17"/>
  <c r="R205" i="17"/>
  <c r="S205" i="17" s="1"/>
  <c r="R157" i="17"/>
  <c r="S157" i="17" s="1"/>
  <c r="T157" i="17" s="1"/>
  <c r="J132" i="17"/>
  <c r="R132" i="17" s="1"/>
  <c r="S132" i="17" s="1"/>
  <c r="J301" i="17"/>
  <c r="R301" i="17" s="1"/>
  <c r="S301" i="17" s="1"/>
  <c r="J366" i="17"/>
  <c r="R366" i="17" s="1"/>
  <c r="S366" i="17" s="1"/>
  <c r="R184" i="17"/>
  <c r="S184" i="17" s="1"/>
  <c r="T184" i="17" s="1"/>
  <c r="J390" i="17"/>
  <c r="R138" i="17"/>
  <c r="S138" i="17" s="1"/>
  <c r="T138" i="17" s="1"/>
  <c r="J288" i="17"/>
  <c r="J202" i="17"/>
  <c r="J136" i="17"/>
  <c r="R136" i="17" s="1"/>
  <c r="S136" i="17" s="1"/>
  <c r="J165" i="17"/>
  <c r="T232" i="17"/>
  <c r="J204" i="17"/>
  <c r="J163" i="17"/>
  <c r="R163" i="17" s="1"/>
  <c r="S163" i="17" s="1"/>
  <c r="T371" i="17"/>
  <c r="R160" i="17"/>
  <c r="S160" i="17" s="1"/>
  <c r="T160" i="17" s="1"/>
  <c r="J397" i="17"/>
  <c r="J364" i="17"/>
  <c r="R358" i="17"/>
  <c r="S358" i="17" s="1"/>
  <c r="T358" i="17" s="1"/>
  <c r="R417" i="17"/>
  <c r="S417" i="17" s="1"/>
  <c r="T417" i="17" s="1"/>
  <c r="J349" i="17"/>
  <c r="J273" i="17"/>
  <c r="J339" i="17"/>
  <c r="J162" i="17"/>
  <c r="T332" i="17"/>
  <c r="T356" i="17"/>
  <c r="J151" i="17"/>
  <c r="J286" i="17"/>
  <c r="J174" i="17"/>
  <c r="I372" i="17"/>
  <c r="J343" i="17"/>
  <c r="J191" i="17"/>
  <c r="J386" i="17"/>
  <c r="R386" i="17" s="1"/>
  <c r="S386" i="17" s="1"/>
  <c r="J259" i="17"/>
  <c r="H282" i="17"/>
  <c r="I282" i="17"/>
  <c r="J173" i="17"/>
  <c r="R388" i="17"/>
  <c r="S388" i="17" s="1"/>
  <c r="T388" i="17" s="1"/>
  <c r="R220" i="17"/>
  <c r="S220" i="17" s="1"/>
  <c r="T220" i="17" s="1"/>
  <c r="J283" i="17"/>
  <c r="J373" i="17"/>
  <c r="J198" i="17"/>
  <c r="R198" i="17" s="1"/>
  <c r="S198" i="17" s="1"/>
  <c r="J326" i="17"/>
  <c r="R227" i="17"/>
  <c r="S227" i="17" s="1"/>
  <c r="T227" i="17" s="1"/>
  <c r="J375" i="17"/>
  <c r="H341" i="17"/>
  <c r="I341" i="17"/>
  <c r="J158" i="17"/>
  <c r="J211" i="17"/>
  <c r="T416" i="17"/>
  <c r="T216" i="17"/>
  <c r="T296" i="17"/>
  <c r="T321" i="17"/>
  <c r="J224" i="17"/>
  <c r="J384" i="17"/>
  <c r="J268" i="17"/>
  <c r="J320" i="17"/>
  <c r="J207" i="17"/>
  <c r="R361" i="17"/>
  <c r="S361" i="17" s="1"/>
  <c r="T361" i="17" s="1"/>
  <c r="R362" i="17"/>
  <c r="S362" i="17" s="1"/>
  <c r="T362" i="17" s="1"/>
  <c r="J119" i="17"/>
  <c r="J410" i="17"/>
  <c r="R410" i="17" s="1"/>
  <c r="S410" i="17" s="1"/>
  <c r="J129" i="17"/>
  <c r="J377" i="17"/>
  <c r="J230" i="17"/>
  <c r="J152" i="17"/>
  <c r="J166" i="17"/>
  <c r="J248" i="17"/>
  <c r="J172" i="17"/>
  <c r="R172" i="17" s="1"/>
  <c r="S172" i="17" s="1"/>
  <c r="J376" i="17"/>
  <c r="R265" i="17"/>
  <c r="S265" i="17" s="1"/>
  <c r="T265" i="17" s="1"/>
  <c r="J210" i="17"/>
  <c r="R274" i="17"/>
  <c r="S274" i="17" s="1"/>
  <c r="T274" i="17" s="1"/>
  <c r="J285" i="17"/>
  <c r="J334" i="17"/>
  <c r="R331" i="17"/>
  <c r="S331" i="17" s="1"/>
  <c r="T331" i="17" s="1"/>
  <c r="J276" i="17"/>
  <c r="R276" i="17" s="1"/>
  <c r="S276" i="17" s="1"/>
  <c r="T203" i="17"/>
  <c r="J124" i="17"/>
  <c r="J125" i="17"/>
  <c r="J116" i="17"/>
  <c r="J293" i="17"/>
  <c r="J244" i="17"/>
  <c r="J122" i="17"/>
  <c r="R122" i="17" s="1"/>
  <c r="S122" i="17" s="1"/>
  <c r="J218" i="17"/>
  <c r="J393" i="17"/>
  <c r="R261" i="17"/>
  <c r="S261" i="17" s="1"/>
  <c r="T261" i="17" s="1"/>
  <c r="J310" i="17"/>
  <c r="I379" i="17"/>
  <c r="J354" i="17"/>
  <c r="J340" i="17"/>
  <c r="J391" i="17"/>
  <c r="J131" i="17"/>
  <c r="H350" i="17"/>
  <c r="I350" i="17"/>
  <c r="H403" i="17"/>
  <c r="J257" i="17"/>
  <c r="R399" i="17"/>
  <c r="S399" i="17" s="1"/>
  <c r="T399" i="17" s="1"/>
  <c r="I156" i="17"/>
  <c r="J209" i="17"/>
  <c r="J280" i="17"/>
  <c r="R280" i="17" s="1"/>
  <c r="S280" i="17" s="1"/>
  <c r="J322" i="17"/>
  <c r="J214" i="17"/>
  <c r="J345" i="17"/>
  <c r="J291" i="17"/>
  <c r="H392" i="17"/>
  <c r="I392" i="17"/>
  <c r="J183" i="17"/>
  <c r="R183" i="17" s="1"/>
  <c r="S183" i="17" s="1"/>
  <c r="J284" i="17"/>
  <c r="R315" i="17"/>
  <c r="S315" i="17" s="1"/>
  <c r="T315" i="17" s="1"/>
  <c r="J351" i="17"/>
  <c r="J217" i="17"/>
  <c r="J398" i="17"/>
  <c r="J302" i="17"/>
  <c r="J149" i="17"/>
  <c r="J313" i="17"/>
  <c r="J383" i="17"/>
  <c r="J272" i="17"/>
  <c r="J123" i="17"/>
  <c r="J294" i="17"/>
  <c r="J134" i="17"/>
  <c r="J308" i="17"/>
  <c r="J303" i="17"/>
  <c r="J130" i="17"/>
  <c r="T150" i="17"/>
  <c r="J236" i="17"/>
  <c r="R353" i="17"/>
  <c r="S353" i="17" s="1"/>
  <c r="T353" i="17" s="1"/>
  <c r="R355" i="17"/>
  <c r="S355" i="17" s="1"/>
  <c r="T355" i="17" s="1"/>
  <c r="H245" i="17"/>
  <c r="R254" i="17"/>
  <c r="S254" i="17" s="1"/>
  <c r="T254" i="17" s="1"/>
  <c r="J262" i="17"/>
  <c r="R382" i="17"/>
  <c r="S382" i="17" s="1"/>
  <c r="T382" i="17" s="1"/>
  <c r="J179" i="17"/>
  <c r="J192" i="17"/>
  <c r="J309" i="17"/>
  <c r="J229" i="17"/>
  <c r="J335" i="17"/>
  <c r="J420" i="17"/>
  <c r="J164" i="17"/>
  <c r="R164" i="17" s="1"/>
  <c r="S164" i="17" s="1"/>
  <c r="J135" i="17"/>
  <c r="R365" i="17"/>
  <c r="S365" i="17" s="1"/>
  <c r="T365" i="17" s="1"/>
  <c r="J299" i="17"/>
  <c r="J260" i="17"/>
  <c r="R260" i="17" s="1"/>
  <c r="S260" i="17" s="1"/>
  <c r="H360" i="17"/>
  <c r="I360" i="17"/>
  <c r="T352" i="17"/>
  <c r="T414" i="17"/>
  <c r="J221" i="17"/>
  <c r="R407" i="17"/>
  <c r="S407" i="17" s="1"/>
  <c r="T407" i="17" s="1"/>
  <c r="R196" i="17"/>
  <c r="S196" i="17" s="1"/>
  <c r="T196" i="17"/>
  <c r="J275" i="17"/>
  <c r="J409" i="17"/>
  <c r="J169" i="17"/>
  <c r="J357" i="17"/>
  <c r="R357" i="17" s="1"/>
  <c r="S357" i="17" s="1"/>
  <c r="J359" i="17"/>
  <c r="I411" i="17"/>
  <c r="H411" i="17"/>
  <c r="J363" i="17"/>
  <c r="J415" i="17"/>
  <c r="T295" i="17"/>
  <c r="R369" i="17"/>
  <c r="S369" i="17" s="1"/>
  <c r="T369" i="17" s="1"/>
  <c r="J185" i="17"/>
  <c r="J120" i="17"/>
  <c r="J330" i="17"/>
  <c r="R330" i="17" s="1"/>
  <c r="S330" i="17" s="1"/>
  <c r="R405" i="17"/>
  <c r="S405" i="17" s="1"/>
  <c r="T405" i="17" s="1"/>
  <c r="J370" i="17"/>
  <c r="I327" i="17"/>
  <c r="H327" i="17"/>
  <c r="J225" i="17"/>
  <c r="R225" i="17" s="1"/>
  <c r="S225" i="17" s="1"/>
  <c r="J338" i="17"/>
  <c r="J235" i="17"/>
  <c r="J200" i="17"/>
  <c r="J297" i="17"/>
  <c r="J290" i="17"/>
  <c r="R290" i="17" s="1"/>
  <c r="S290" i="17" s="1"/>
  <c r="T154" i="17"/>
  <c r="J319" i="17"/>
  <c r="J406" i="17"/>
  <c r="J145" i="17"/>
  <c r="R145" i="17" s="1"/>
  <c r="S145" i="17" s="1"/>
  <c r="R333" i="17"/>
  <c r="S333" i="17" s="1"/>
  <c r="T333" i="17" s="1"/>
  <c r="J323" i="17"/>
  <c r="J159" i="17"/>
  <c r="J126" i="17"/>
  <c r="T153" i="17"/>
  <c r="J199" i="17"/>
  <c r="R237" i="17"/>
  <c r="S237" i="17" s="1"/>
  <c r="T237" i="17" s="1"/>
  <c r="J143" i="17"/>
  <c r="J201" i="17"/>
  <c r="J300" i="17"/>
  <c r="H219" i="17"/>
  <c r="J413" i="17"/>
  <c r="R170" i="17"/>
  <c r="S170" i="17" s="1"/>
  <c r="T170" i="17" s="1"/>
  <c r="J186" i="17"/>
  <c r="J175" i="17"/>
  <c r="J289" i="17"/>
  <c r="J337" i="17"/>
  <c r="J195" i="17"/>
  <c r="R195" i="17" s="1"/>
  <c r="S195" i="17" s="1"/>
  <c r="J329" i="17"/>
  <c r="J155" i="17"/>
  <c r="J316" i="17"/>
  <c r="J402" i="17"/>
  <c r="J344" i="17"/>
  <c r="J317" i="17"/>
  <c r="J171" i="17"/>
  <c r="T177" i="17"/>
  <c r="J239" i="17"/>
  <c r="J256" i="17"/>
  <c r="J208" i="17"/>
  <c r="R304" i="17"/>
  <c r="S304" i="17" s="1"/>
  <c r="T304" i="17" s="1"/>
  <c r="J281" i="17"/>
  <c r="J404" i="17"/>
  <c r="J180" i="17"/>
  <c r="J395" i="17"/>
  <c r="J279" i="17"/>
  <c r="J307" i="17"/>
  <c r="J418" i="17"/>
  <c r="T314" i="17"/>
  <c r="AC376" i="24"/>
  <c r="AD376" i="24"/>
  <c r="AC421" i="24"/>
  <c r="AD421" i="24"/>
  <c r="AC335" i="24"/>
  <c r="AD335" i="24"/>
  <c r="AC398" i="24"/>
  <c r="AD398" i="24"/>
  <c r="AC276" i="24"/>
  <c r="AD276" i="24"/>
  <c r="AC298" i="24"/>
  <c r="AD298" i="24"/>
  <c r="AC221" i="24"/>
  <c r="AD221" i="24"/>
  <c r="AC318" i="24"/>
  <c r="AD318" i="24"/>
  <c r="AC268" i="24"/>
  <c r="AD268" i="24"/>
  <c r="AC319" i="24"/>
  <c r="AD319" i="24"/>
  <c r="AC327" i="24"/>
  <c r="AD327" i="24"/>
  <c r="AC341" i="24"/>
  <c r="AD341" i="24"/>
  <c r="AC278" i="24"/>
  <c r="AD278" i="24"/>
  <c r="AC401" i="24"/>
  <c r="AD401" i="24"/>
  <c r="AC217" i="24"/>
  <c r="AD217" i="24"/>
  <c r="AC238" i="24"/>
  <c r="AD238" i="24"/>
  <c r="AC225" i="24"/>
  <c r="AD225" i="24"/>
  <c r="AC261" i="24"/>
  <c r="AD261" i="24"/>
  <c r="AC381" i="24"/>
  <c r="AD381" i="24"/>
  <c r="AC218" i="24"/>
  <c r="AD218" i="24"/>
  <c r="AC351" i="24"/>
  <c r="AD351" i="24"/>
  <c r="AC287" i="24"/>
  <c r="AD287" i="24"/>
  <c r="AC311" i="24"/>
  <c r="AD311" i="24"/>
  <c r="AC244" i="24"/>
  <c r="AD244" i="24"/>
  <c r="AC346" i="24"/>
  <c r="AD346" i="24"/>
  <c r="AC260" i="24"/>
  <c r="AD260" i="24"/>
  <c r="AC252" i="24"/>
  <c r="AD252" i="24"/>
  <c r="AC236" i="24"/>
  <c r="AD236" i="24"/>
  <c r="AC387" i="24"/>
  <c r="AD387" i="24"/>
  <c r="AC279" i="24"/>
  <c r="AD279" i="24"/>
  <c r="AC301" i="24"/>
  <c r="AD301" i="24"/>
  <c r="AC303" i="24"/>
  <c r="AD303" i="24"/>
  <c r="AD233" i="24"/>
  <c r="AC233" i="24"/>
  <c r="AC330" i="24"/>
  <c r="AD330" i="24"/>
  <c r="AC379" i="24"/>
  <c r="AD379" i="24"/>
  <c r="AC361" i="24"/>
  <c r="AD361" i="24"/>
  <c r="AC365" i="24"/>
  <c r="AD365" i="24"/>
  <c r="AC295" i="24"/>
  <c r="AD295" i="24"/>
  <c r="AC390" i="24"/>
  <c r="AD390" i="24"/>
  <c r="AC241" i="24"/>
  <c r="AD241" i="24"/>
  <c r="AC220" i="24"/>
  <c r="AD220" i="24"/>
  <c r="AC281" i="24"/>
  <c r="AD281" i="24"/>
  <c r="AC354" i="24"/>
  <c r="AD354" i="24"/>
  <c r="AD258" i="24"/>
  <c r="AC258" i="24"/>
  <c r="H102" i="17"/>
  <c r="I102" i="17"/>
  <c r="H42" i="17"/>
  <c r="I42" i="17"/>
  <c r="J108" i="17"/>
  <c r="R108" i="17" s="1"/>
  <c r="S108" i="17" s="1"/>
  <c r="T108" i="17" s="1"/>
  <c r="H81" i="17"/>
  <c r="I81" i="17"/>
  <c r="H61" i="17"/>
  <c r="I61" i="17"/>
  <c r="H21" i="17"/>
  <c r="I21" i="17"/>
  <c r="H100" i="17"/>
  <c r="I100" i="17"/>
  <c r="H80" i="17"/>
  <c r="I80" i="17"/>
  <c r="H40" i="17"/>
  <c r="I40" i="17"/>
  <c r="H99" i="17"/>
  <c r="I99" i="17"/>
  <c r="H79" i="17"/>
  <c r="I79" i="17"/>
  <c r="H59" i="17"/>
  <c r="I59" i="17"/>
  <c r="H39" i="17"/>
  <c r="I39" i="17"/>
  <c r="J109" i="17"/>
  <c r="H98" i="17"/>
  <c r="I98" i="17"/>
  <c r="I78" i="17"/>
  <c r="H78" i="17"/>
  <c r="I58" i="17"/>
  <c r="H58" i="17"/>
  <c r="H38" i="17"/>
  <c r="I38" i="17"/>
  <c r="I97" i="17"/>
  <c r="H97" i="17"/>
  <c r="I77" i="17"/>
  <c r="H77" i="17"/>
  <c r="I57" i="17"/>
  <c r="H57" i="17"/>
  <c r="I37" i="17"/>
  <c r="H37" i="17"/>
  <c r="I96" i="17"/>
  <c r="H96" i="17"/>
  <c r="I76" i="17"/>
  <c r="H76" i="17"/>
  <c r="I56" i="17"/>
  <c r="H56" i="17"/>
  <c r="I36" i="17"/>
  <c r="H36" i="17"/>
  <c r="I95" i="17"/>
  <c r="H95" i="17"/>
  <c r="I75" i="17"/>
  <c r="H75" i="17"/>
  <c r="I55" i="17"/>
  <c r="H55" i="17"/>
  <c r="I35" i="17"/>
  <c r="H35" i="17"/>
  <c r="T106" i="17"/>
  <c r="I94" i="17"/>
  <c r="H94" i="17"/>
  <c r="I74" i="17"/>
  <c r="H74" i="17"/>
  <c r="I54" i="17"/>
  <c r="H54" i="17"/>
  <c r="I34" i="17"/>
  <c r="H34" i="17"/>
  <c r="H93" i="17"/>
  <c r="I93" i="17"/>
  <c r="I73" i="17"/>
  <c r="H73" i="17"/>
  <c r="I53" i="17"/>
  <c r="H53" i="17"/>
  <c r="I33" i="17"/>
  <c r="H33" i="17"/>
  <c r="I92" i="17"/>
  <c r="H92" i="17"/>
  <c r="I72" i="17"/>
  <c r="H72" i="17"/>
  <c r="I52" i="17"/>
  <c r="H52" i="17"/>
  <c r="I32" i="17"/>
  <c r="H32" i="17"/>
  <c r="J112" i="17"/>
  <c r="H82" i="17"/>
  <c r="I82" i="17"/>
  <c r="H62" i="17"/>
  <c r="I62" i="17"/>
  <c r="H22" i="17"/>
  <c r="I22" i="17"/>
  <c r="H101" i="17"/>
  <c r="I101" i="17"/>
  <c r="H41" i="17"/>
  <c r="I41" i="17"/>
  <c r="H60" i="17"/>
  <c r="I60" i="17"/>
  <c r="I91" i="17"/>
  <c r="H91" i="17"/>
  <c r="H71" i="17"/>
  <c r="I71" i="17"/>
  <c r="I51" i="17"/>
  <c r="H51" i="17"/>
  <c r="H31" i="17"/>
  <c r="I31" i="17"/>
  <c r="I90" i="17"/>
  <c r="H90" i="17"/>
  <c r="H70" i="17"/>
  <c r="I70" i="17"/>
  <c r="I50" i="17"/>
  <c r="H50" i="17"/>
  <c r="I30" i="17"/>
  <c r="H30" i="17"/>
  <c r="H89" i="17"/>
  <c r="I89" i="17"/>
  <c r="H69" i="17"/>
  <c r="I69" i="17"/>
  <c r="H49" i="17"/>
  <c r="I49" i="17"/>
  <c r="H29" i="17"/>
  <c r="I29" i="17"/>
  <c r="H88" i="17"/>
  <c r="I88" i="17"/>
  <c r="H68" i="17"/>
  <c r="I68" i="17"/>
  <c r="H48" i="17"/>
  <c r="I48" i="17"/>
  <c r="H28" i="17"/>
  <c r="I28" i="17"/>
  <c r="I87" i="17"/>
  <c r="H87" i="17"/>
  <c r="H67" i="17"/>
  <c r="I67" i="17"/>
  <c r="I47" i="17"/>
  <c r="H47" i="17"/>
  <c r="I27" i="17"/>
  <c r="H27" i="17"/>
  <c r="J115" i="17"/>
  <c r="R115" i="17" s="1"/>
  <c r="S115" i="17" s="1"/>
  <c r="T115" i="17" s="1"/>
  <c r="I86" i="17"/>
  <c r="H86" i="17"/>
  <c r="H66" i="17"/>
  <c r="I66" i="17"/>
  <c r="I46" i="17"/>
  <c r="H46" i="17"/>
  <c r="I26" i="17"/>
  <c r="H26" i="17"/>
  <c r="I85" i="17"/>
  <c r="H85" i="17"/>
  <c r="H65" i="17"/>
  <c r="I65" i="17"/>
  <c r="H45" i="17"/>
  <c r="I45" i="17"/>
  <c r="I25" i="17"/>
  <c r="H25" i="17"/>
  <c r="J107" i="17"/>
  <c r="R107" i="17" s="1"/>
  <c r="S107" i="17" s="1"/>
  <c r="T107" i="17" s="1"/>
  <c r="I104" i="17"/>
  <c r="H104" i="17"/>
  <c r="I84" i="17"/>
  <c r="H84" i="17"/>
  <c r="I64" i="17"/>
  <c r="H64" i="17"/>
  <c r="I44" i="17"/>
  <c r="H44" i="17"/>
  <c r="I24" i="17"/>
  <c r="H24" i="17"/>
  <c r="I103" i="17"/>
  <c r="H103" i="17"/>
  <c r="I83" i="17"/>
  <c r="H83" i="17"/>
  <c r="I63" i="17"/>
  <c r="H63" i="17"/>
  <c r="I43" i="17"/>
  <c r="H43" i="17"/>
  <c r="I23" i="17"/>
  <c r="H23" i="17"/>
  <c r="J20" i="17"/>
  <c r="R114" i="17"/>
  <c r="R113" i="17"/>
  <c r="W86" i="24"/>
  <c r="AC86" i="24" s="1"/>
  <c r="W120" i="24"/>
  <c r="AD120" i="24" s="1"/>
  <c r="W125" i="24"/>
  <c r="AD125" i="24" s="1"/>
  <c r="W101" i="24"/>
  <c r="AD101" i="24" s="1"/>
  <c r="W41" i="24"/>
  <c r="AD41" i="24" s="1"/>
  <c r="W118" i="24"/>
  <c r="AD118" i="24" s="1"/>
  <c r="W82" i="24"/>
  <c r="AD82" i="24" s="1"/>
  <c r="W77" i="24"/>
  <c r="AC77" i="24" s="1"/>
  <c r="W67" i="24"/>
  <c r="AD67" i="24" s="1"/>
  <c r="W165" i="24"/>
  <c r="AD165" i="24" s="1"/>
  <c r="W31" i="24"/>
  <c r="AD31" i="24" s="1"/>
  <c r="W33" i="24"/>
  <c r="AC33" i="24" s="1"/>
  <c r="W43" i="24"/>
  <c r="AC43" i="24" s="1"/>
  <c r="W161" i="24"/>
  <c r="AD161" i="24" s="1"/>
  <c r="W199" i="24"/>
  <c r="AD199" i="24" s="1"/>
  <c r="W55" i="24"/>
  <c r="AC55" i="24" s="1"/>
  <c r="W164" i="24"/>
  <c r="AD164" i="24" s="1"/>
  <c r="W106" i="24"/>
  <c r="AD106" i="24" s="1"/>
  <c r="W113" i="24"/>
  <c r="AC113" i="24" s="1"/>
  <c r="W123" i="24"/>
  <c r="AD123" i="24" s="1"/>
  <c r="W180" i="24"/>
  <c r="W182" i="24"/>
  <c r="AC182" i="24" s="1"/>
  <c r="W45" i="24"/>
  <c r="AD45" i="24" s="1"/>
  <c r="W52" i="24"/>
  <c r="AC52" i="24" s="1"/>
  <c r="W167" i="24"/>
  <c r="AD167" i="24" s="1"/>
  <c r="W184" i="24"/>
  <c r="AD184" i="24" s="1"/>
  <c r="W132" i="24"/>
  <c r="AC132" i="24" s="1"/>
  <c r="W135" i="24"/>
  <c r="AC135" i="24" s="1"/>
  <c r="W38" i="24"/>
  <c r="AD38" i="24" s="1"/>
  <c r="W74" i="24"/>
  <c r="AC74" i="24" s="1"/>
  <c r="W103" i="24"/>
  <c r="AD103" i="24" s="1"/>
  <c r="W108" i="24"/>
  <c r="AD108" i="24" s="1"/>
  <c r="W115" i="24"/>
  <c r="AC115" i="24" s="1"/>
  <c r="W201" i="24"/>
  <c r="AD201" i="24" s="1"/>
  <c r="W87" i="24"/>
  <c r="AD87" i="24" s="1"/>
  <c r="W189" i="24"/>
  <c r="AD189" i="24" s="1"/>
  <c r="W168" i="24"/>
  <c r="AD168" i="24" s="1"/>
  <c r="W70" i="24"/>
  <c r="AD70" i="24" s="1"/>
  <c r="W24" i="24"/>
  <c r="AD24" i="24" s="1"/>
  <c r="W50" i="24"/>
  <c r="W62" i="24"/>
  <c r="AD62" i="24" s="1"/>
  <c r="W79" i="24"/>
  <c r="AD79" i="24" s="1"/>
  <c r="W84" i="24"/>
  <c r="AC84" i="24" s="1"/>
  <c r="W89" i="24"/>
  <c r="AD89" i="24" s="1"/>
  <c r="W187" i="24"/>
  <c r="AC187" i="24" s="1"/>
  <c r="W99" i="24"/>
  <c r="AD99" i="24" s="1"/>
  <c r="W46" i="24"/>
  <c r="AD46" i="24" s="1"/>
  <c r="W53" i="24"/>
  <c r="AD53" i="24" s="1"/>
  <c r="W60" i="24"/>
  <c r="AD60" i="24" s="1"/>
  <c r="W119" i="24"/>
  <c r="AC119" i="24" s="1"/>
  <c r="W76" i="24"/>
  <c r="AC76" i="24" s="1"/>
  <c r="W112" i="24"/>
  <c r="AC112" i="24" s="1"/>
  <c r="W56" i="24"/>
  <c r="AD56" i="24" s="1"/>
  <c r="W178" i="24"/>
  <c r="AD178" i="24" s="1"/>
  <c r="W143" i="24"/>
  <c r="AC143" i="24" s="1"/>
  <c r="W200" i="24"/>
  <c r="AC200" i="24" s="1"/>
  <c r="W102" i="24"/>
  <c r="AD102" i="24" s="1"/>
  <c r="W171" i="24"/>
  <c r="AD171" i="24" s="1"/>
  <c r="W42" i="24"/>
  <c r="AD42" i="24" s="1"/>
  <c r="W59" i="24"/>
  <c r="AD59" i="24" s="1"/>
  <c r="W181" i="24"/>
  <c r="AD181" i="24" s="1"/>
  <c r="W146" i="24"/>
  <c r="AD146" i="24" s="1"/>
  <c r="W69" i="24"/>
  <c r="AD69" i="24" s="1"/>
  <c r="W73" i="24"/>
  <c r="AC73" i="24" s="1"/>
  <c r="W138" i="24"/>
  <c r="AC138" i="24" s="1"/>
  <c r="W198" i="24"/>
  <c r="AC198" i="24" s="1"/>
  <c r="W100" i="24"/>
  <c r="AC100" i="24" s="1"/>
  <c r="W153" i="24"/>
  <c r="AC153" i="24" s="1"/>
  <c r="W117" i="24"/>
  <c r="AC117" i="24" s="1"/>
  <c r="W122" i="24"/>
  <c r="AD122" i="24" s="1"/>
  <c r="W127" i="24"/>
  <c r="AD127" i="24" s="1"/>
  <c r="W139" i="24"/>
  <c r="AC139" i="24" s="1"/>
  <c r="W144" i="24"/>
  <c r="AC144" i="24" s="1"/>
  <c r="W126" i="24"/>
  <c r="AD126" i="24" s="1"/>
  <c r="W37" i="24"/>
  <c r="AD37" i="24" s="1"/>
  <c r="W95" i="24"/>
  <c r="AC95" i="24" s="1"/>
  <c r="W194" i="24"/>
  <c r="AD194" i="24" s="1"/>
  <c r="W80" i="24"/>
  <c r="AD80" i="24" s="1"/>
  <c r="W104" i="24"/>
  <c r="AC104" i="24" s="1"/>
  <c r="W116" i="24"/>
  <c r="AD116" i="24" s="1"/>
  <c r="W90" i="24"/>
  <c r="AD90" i="24" s="1"/>
  <c r="W160" i="24"/>
  <c r="AD160" i="24" s="1"/>
  <c r="W47" i="24"/>
  <c r="AC47" i="24" s="1"/>
  <c r="W129" i="24"/>
  <c r="AD129" i="24" s="1"/>
  <c r="W96" i="24"/>
  <c r="AD96" i="24" s="1"/>
  <c r="W177" i="24"/>
  <c r="AD177" i="24" s="1"/>
  <c r="W39" i="24"/>
  <c r="AD39" i="24" s="1"/>
  <c r="W109" i="24"/>
  <c r="AC109" i="24" s="1"/>
  <c r="W133" i="24"/>
  <c r="AD133" i="24" s="1"/>
  <c r="W162" i="24"/>
  <c r="AC162" i="24" s="1"/>
  <c r="W61" i="24"/>
  <c r="AD61" i="24" s="1"/>
  <c r="W78" i="24"/>
  <c r="AD78" i="24" s="1"/>
  <c r="W183" i="24"/>
  <c r="AC183" i="24" s="1"/>
  <c r="W176" i="24"/>
  <c r="AC176" i="24" s="1"/>
  <c r="W175" i="24"/>
  <c r="AC175" i="24" s="1"/>
  <c r="W29" i="24"/>
  <c r="AC29" i="24" s="1"/>
  <c r="W65" i="24"/>
  <c r="AD65" i="24" s="1"/>
  <c r="W142" i="24"/>
  <c r="AD142" i="24" s="1"/>
  <c r="W147" i="24"/>
  <c r="AD147" i="24" s="1"/>
  <c r="W152" i="24"/>
  <c r="AD152" i="24" s="1"/>
  <c r="W159" i="24"/>
  <c r="AD159" i="24" s="1"/>
  <c r="W22" i="24"/>
  <c r="AD22" i="24" s="1"/>
  <c r="AC68" i="24"/>
  <c r="AD68" i="24"/>
  <c r="AC32" i="24"/>
  <c r="AC167" i="24"/>
  <c r="AC71" i="24"/>
  <c r="AC85" i="24"/>
  <c r="AD97" i="24"/>
  <c r="AC54" i="24"/>
  <c r="W64" i="24"/>
  <c r="W93" i="24"/>
  <c r="AC93" i="24" s="1"/>
  <c r="W128" i="24"/>
  <c r="W130" i="24"/>
  <c r="AD130" i="24" s="1"/>
  <c r="W149" i="24"/>
  <c r="AC149" i="24" s="1"/>
  <c r="AD166" i="24"/>
  <c r="AD175" i="24"/>
  <c r="W192" i="24"/>
  <c r="AD192" i="24" s="1"/>
  <c r="W27" i="24"/>
  <c r="AD27" i="24" s="1"/>
  <c r="W57" i="24"/>
  <c r="AD57" i="24" s="1"/>
  <c r="W66" i="24"/>
  <c r="AD66" i="24" s="1"/>
  <c r="W98" i="24"/>
  <c r="W114" i="24"/>
  <c r="AC114" i="24" s="1"/>
  <c r="W137" i="24"/>
  <c r="AD137" i="24" s="1"/>
  <c r="W156" i="24"/>
  <c r="AC156" i="24" s="1"/>
  <c r="W36" i="24"/>
  <c r="AC36" i="24" s="1"/>
  <c r="W75" i="24"/>
  <c r="AC75" i="24" s="1"/>
  <c r="W91" i="24"/>
  <c r="AD91" i="24" s="1"/>
  <c r="W105" i="24"/>
  <c r="AD105" i="24" s="1"/>
  <c r="W121" i="24"/>
  <c r="AD121" i="24" s="1"/>
  <c r="W154" i="24"/>
  <c r="W185" i="24"/>
  <c r="AD185" i="24" s="1"/>
  <c r="AC145" i="24"/>
  <c r="AD145" i="24"/>
  <c r="AD49" i="24"/>
  <c r="AC49" i="24"/>
  <c r="AD191" i="24"/>
  <c r="AC191" i="24"/>
  <c r="AD155" i="24"/>
  <c r="AC155" i="24"/>
  <c r="AD26" i="24"/>
  <c r="AC26" i="24"/>
  <c r="AD28" i="24"/>
  <c r="AC28" i="24"/>
  <c r="AD88" i="24"/>
  <c r="AC88" i="24"/>
  <c r="AC107" i="24"/>
  <c r="AD186" i="24"/>
  <c r="AC186" i="24"/>
  <c r="AD173" i="24"/>
  <c r="AC173" i="24"/>
  <c r="AD124" i="24"/>
  <c r="AD141" i="24"/>
  <c r="AC141" i="24"/>
  <c r="AD188" i="24"/>
  <c r="AC202" i="24"/>
  <c r="AD202" i="24"/>
  <c r="AC83" i="24"/>
  <c r="AD83" i="24"/>
  <c r="W35" i="24"/>
  <c r="W110" i="24"/>
  <c r="W195" i="24"/>
  <c r="AC23" i="24"/>
  <c r="AD23" i="24"/>
  <c r="AD58" i="24"/>
  <c r="AC58" i="24"/>
  <c r="AD148" i="24"/>
  <c r="AC148" i="24"/>
  <c r="AD44" i="24"/>
  <c r="AC44" i="24"/>
  <c r="AC25" i="24"/>
  <c r="AC92" i="24"/>
  <c r="AD92" i="24"/>
  <c r="AD158" i="24"/>
  <c r="AC150" i="24"/>
  <c r="W196" i="24"/>
  <c r="AD30" i="24"/>
  <c r="AC30" i="24"/>
  <c r="AC63" i="24"/>
  <c r="AD63" i="24"/>
  <c r="W111" i="24"/>
  <c r="W140" i="24"/>
  <c r="AD172" i="24"/>
  <c r="AC172" i="24"/>
  <c r="AC157" i="24"/>
  <c r="AD157" i="24"/>
  <c r="W169" i="24"/>
  <c r="AC174" i="24"/>
  <c r="W34" i="24"/>
  <c r="W48" i="24"/>
  <c r="W136" i="24"/>
  <c r="W163" i="24"/>
  <c r="W197" i="24"/>
  <c r="AD131" i="24"/>
  <c r="AC131" i="24"/>
  <c r="AD179" i="24"/>
  <c r="AC179" i="24"/>
  <c r="AD190" i="24"/>
  <c r="AC190" i="24"/>
  <c r="W40" i="24"/>
  <c r="W72" i="24"/>
  <c r="W81" i="24"/>
  <c r="W170" i="24"/>
  <c r="W193" i="24"/>
  <c r="W51" i="24"/>
  <c r="W134" i="24"/>
  <c r="W94" i="24"/>
  <c r="W151" i="24"/>
  <c r="K2" i="24"/>
  <c r="AF14" i="24"/>
  <c r="AE14" i="24"/>
  <c r="AD14" i="24"/>
  <c r="AC14" i="24"/>
  <c r="AB14" i="24"/>
  <c r="H2" i="17"/>
  <c r="O2" i="28"/>
  <c r="J350" i="17" l="1"/>
  <c r="R186" i="17"/>
  <c r="S186" i="17" s="1"/>
  <c r="T186" i="17" s="1"/>
  <c r="R377" i="17"/>
  <c r="S377" i="17" s="1"/>
  <c r="T377" i="17" s="1"/>
  <c r="R302" i="17"/>
  <c r="S302" i="17" s="1"/>
  <c r="T302" i="17" s="1"/>
  <c r="R159" i="17"/>
  <c r="S159" i="17" s="1"/>
  <c r="T159" i="17" s="1"/>
  <c r="R294" i="17"/>
  <c r="S294" i="17" s="1"/>
  <c r="T294" i="17" s="1"/>
  <c r="R404" i="17"/>
  <c r="S404" i="17" s="1"/>
  <c r="T404" i="17" s="1"/>
  <c r="R288" i="17"/>
  <c r="S288" i="17" s="1"/>
  <c r="T288" i="17" s="1"/>
  <c r="R286" i="17"/>
  <c r="S286" i="17" s="1"/>
  <c r="T286" i="17" s="1"/>
  <c r="R308" i="17"/>
  <c r="S308" i="17" s="1"/>
  <c r="T308" i="17" s="1"/>
  <c r="T122" i="17"/>
  <c r="R208" i="17"/>
  <c r="S208" i="17" s="1"/>
  <c r="T208" i="17" s="1"/>
  <c r="R363" i="17"/>
  <c r="S363" i="17" s="1"/>
  <c r="T363" i="17" s="1"/>
  <c r="J282" i="17"/>
  <c r="R256" i="17"/>
  <c r="S256" i="17" s="1"/>
  <c r="T256" i="17" s="1"/>
  <c r="R210" i="17"/>
  <c r="S210" i="17" s="1"/>
  <c r="T210" i="17" s="1"/>
  <c r="R190" i="17"/>
  <c r="S190" i="17" s="1"/>
  <c r="T190" i="17" s="1"/>
  <c r="T145" i="17"/>
  <c r="R221" i="17"/>
  <c r="S221" i="17" s="1"/>
  <c r="T221" i="17" s="1"/>
  <c r="R218" i="17"/>
  <c r="S218" i="17" s="1"/>
  <c r="T218" i="17" s="1"/>
  <c r="R391" i="17"/>
  <c r="S391" i="17" s="1"/>
  <c r="T391" i="17" s="1"/>
  <c r="R129" i="17"/>
  <c r="S129" i="17" s="1"/>
  <c r="T129" i="17" s="1"/>
  <c r="R259" i="17"/>
  <c r="S259" i="17" s="1"/>
  <c r="T259" i="17" s="1"/>
  <c r="R239" i="17"/>
  <c r="S239" i="17" s="1"/>
  <c r="T239" i="17" s="1"/>
  <c r="R236" i="17"/>
  <c r="S236" i="17" s="1"/>
  <c r="T236" i="17" s="1"/>
  <c r="R123" i="17"/>
  <c r="S123" i="17" s="1"/>
  <c r="T123" i="17" s="1"/>
  <c r="R374" i="17"/>
  <c r="S374" i="17" s="1"/>
  <c r="T374" i="17" s="1"/>
  <c r="J411" i="17"/>
  <c r="R335" i="17"/>
  <c r="S335" i="17" s="1"/>
  <c r="T335" i="17" s="1"/>
  <c r="R340" i="17"/>
  <c r="S340" i="17" s="1"/>
  <c r="T340" i="17" s="1"/>
  <c r="T386" i="17"/>
  <c r="R339" i="17"/>
  <c r="S339" i="17" s="1"/>
  <c r="T339" i="17" s="1"/>
  <c r="R204" i="17"/>
  <c r="S204" i="17" s="1"/>
  <c r="T204" i="17" s="1"/>
  <c r="R143" i="17"/>
  <c r="S143" i="17" s="1"/>
  <c r="T143" i="17" s="1"/>
  <c r="R209" i="17"/>
  <c r="S209" i="17" s="1"/>
  <c r="T209" i="17" s="1"/>
  <c r="R319" i="17"/>
  <c r="S319" i="17" s="1"/>
  <c r="T319" i="17" s="1"/>
  <c r="J360" i="17"/>
  <c r="R130" i="17"/>
  <c r="S130" i="17" s="1"/>
  <c r="T130" i="17" s="1"/>
  <c r="T410" i="17"/>
  <c r="R326" i="17"/>
  <c r="S326" i="17" s="1"/>
  <c r="T326" i="17" s="1"/>
  <c r="R273" i="17"/>
  <c r="S273" i="17" s="1"/>
  <c r="T273" i="17" s="1"/>
  <c r="T328" i="17"/>
  <c r="R279" i="17"/>
  <c r="S279" i="17" s="1"/>
  <c r="T279" i="17" s="1"/>
  <c r="T195" i="17"/>
  <c r="R309" i="17"/>
  <c r="S309" i="17" s="1"/>
  <c r="T309" i="17" s="1"/>
  <c r="R284" i="17"/>
  <c r="S284" i="17" s="1"/>
  <c r="T284" i="17" s="1"/>
  <c r="J156" i="17"/>
  <c r="J379" i="17"/>
  <c r="R125" i="17"/>
  <c r="S125" i="17" s="1"/>
  <c r="T125" i="17" s="1"/>
  <c r="R191" i="17"/>
  <c r="S191" i="17" s="1"/>
  <c r="T191" i="17" s="1"/>
  <c r="R165" i="17"/>
  <c r="S165" i="17" s="1"/>
  <c r="T165" i="17" s="1"/>
  <c r="T245" i="17"/>
  <c r="R185" i="17"/>
  <c r="S185" i="17" s="1"/>
  <c r="T185" i="17" s="1"/>
  <c r="R211" i="17"/>
  <c r="S211" i="17" s="1"/>
  <c r="T211" i="17" s="1"/>
  <c r="R334" i="17"/>
  <c r="S334" i="17" s="1"/>
  <c r="T334" i="17" s="1"/>
  <c r="R323" i="17"/>
  <c r="S323" i="17" s="1"/>
  <c r="T323" i="17" s="1"/>
  <c r="R214" i="17"/>
  <c r="S214" i="17" s="1"/>
  <c r="T214" i="17" s="1"/>
  <c r="R316" i="17"/>
  <c r="S316" i="17" s="1"/>
  <c r="T316" i="17" s="1"/>
  <c r="R173" i="17"/>
  <c r="S173" i="17" s="1"/>
  <c r="T173" i="17" s="1"/>
  <c r="R351" i="17"/>
  <c r="S351" i="17" s="1"/>
  <c r="T351" i="17" s="1"/>
  <c r="R268" i="17"/>
  <c r="S268" i="17" s="1"/>
  <c r="T268" i="17" s="1"/>
  <c r="R300" i="17"/>
  <c r="S300" i="17" s="1"/>
  <c r="T300" i="17" s="1"/>
  <c r="R201" i="17"/>
  <c r="S201" i="17" s="1"/>
  <c r="T201" i="17" s="1"/>
  <c r="R418" i="17"/>
  <c r="S418" i="17" s="1"/>
  <c r="T418" i="17"/>
  <c r="R329" i="17"/>
  <c r="S329" i="17" s="1"/>
  <c r="T329" i="17" s="1"/>
  <c r="R370" i="17"/>
  <c r="S370" i="17" s="1"/>
  <c r="T370" i="17" s="1"/>
  <c r="T280" i="17"/>
  <c r="R116" i="17"/>
  <c r="S116" i="17" s="1"/>
  <c r="T116" i="17" s="1"/>
  <c r="T366" i="17"/>
  <c r="T307" i="17"/>
  <c r="R384" i="17"/>
  <c r="S384" i="17" s="1"/>
  <c r="T384" i="17" s="1"/>
  <c r="T301" i="17"/>
  <c r="R359" i="17"/>
  <c r="S359" i="17" s="1"/>
  <c r="T359" i="17" s="1"/>
  <c r="R229" i="17"/>
  <c r="S229" i="17" s="1"/>
  <c r="T229" i="17" s="1"/>
  <c r="R272" i="17"/>
  <c r="S272" i="17" s="1"/>
  <c r="T272" i="17" s="1"/>
  <c r="R354" i="17"/>
  <c r="S354" i="17" s="1"/>
  <c r="T354" i="17" s="1"/>
  <c r="R376" i="17"/>
  <c r="S376" i="17" s="1"/>
  <c r="T376" i="17" s="1"/>
  <c r="R171" i="17"/>
  <c r="S171" i="17" s="1"/>
  <c r="T171" i="17" s="1"/>
  <c r="R406" i="17"/>
  <c r="S406" i="17" s="1"/>
  <c r="T406" i="17" s="1"/>
  <c r="T357" i="17"/>
  <c r="T260" i="17"/>
  <c r="R307" i="17"/>
  <c r="S307" i="17" s="1"/>
  <c r="R383" i="17"/>
  <c r="S383" i="17" s="1"/>
  <c r="T383" i="17" s="1"/>
  <c r="R119" i="17"/>
  <c r="S119" i="17" s="1"/>
  <c r="T119" i="17" s="1"/>
  <c r="R224" i="17"/>
  <c r="S224" i="17" s="1"/>
  <c r="T224" i="17" s="1"/>
  <c r="T198" i="17"/>
  <c r="R343" i="17"/>
  <c r="S343" i="17" s="1"/>
  <c r="T343" i="17" s="1"/>
  <c r="R349" i="17"/>
  <c r="S349" i="17" s="1"/>
  <c r="T349" i="17" s="1"/>
  <c r="T132" i="17"/>
  <c r="R402" i="17"/>
  <c r="S402" i="17" s="1"/>
  <c r="T402" i="17" s="1"/>
  <c r="R275" i="17"/>
  <c r="S275" i="17" s="1"/>
  <c r="T275" i="17" s="1"/>
  <c r="R393" i="17"/>
  <c r="S393" i="17" s="1"/>
  <c r="T393" i="17" s="1"/>
  <c r="R398" i="17"/>
  <c r="S398" i="17" s="1"/>
  <c r="T398" i="17" s="1"/>
  <c r="R242" i="17"/>
  <c r="S242" i="17" s="1"/>
  <c r="T242" i="17" s="1"/>
  <c r="R320" i="17"/>
  <c r="S320" i="17" s="1"/>
  <c r="T320" i="17" s="1"/>
  <c r="R390" i="17"/>
  <c r="S390" i="17" s="1"/>
  <c r="T390" i="17" s="1"/>
  <c r="R134" i="17"/>
  <c r="S134" i="17" s="1"/>
  <c r="T134" i="17" s="1"/>
  <c r="R395" i="17"/>
  <c r="S395" i="17" s="1"/>
  <c r="T395" i="17" s="1"/>
  <c r="R317" i="17"/>
  <c r="S317" i="17" s="1"/>
  <c r="T317" i="17" s="1"/>
  <c r="T330" i="17"/>
  <c r="R313" i="17"/>
  <c r="S313" i="17" s="1"/>
  <c r="T313" i="17" s="1"/>
  <c r="R189" i="17"/>
  <c r="S189" i="17" s="1"/>
  <c r="T189" i="17" s="1"/>
  <c r="R310" i="17"/>
  <c r="S310" i="17" s="1"/>
  <c r="T310" i="17" s="1"/>
  <c r="R124" i="17"/>
  <c r="S124" i="17" s="1"/>
  <c r="T124" i="17" s="1"/>
  <c r="T172" i="17"/>
  <c r="R158" i="17"/>
  <c r="S158" i="17" s="1"/>
  <c r="T158" i="17" s="1"/>
  <c r="R162" i="17"/>
  <c r="S162" i="17" s="1"/>
  <c r="T162" i="17" s="1"/>
  <c r="R202" i="17"/>
  <c r="S202" i="17" s="1"/>
  <c r="T202" i="17" s="1"/>
  <c r="R291" i="17"/>
  <c r="S291" i="17" s="1"/>
  <c r="T291" i="17" s="1"/>
  <c r="R364" i="17"/>
  <c r="S364" i="17" s="1"/>
  <c r="T364" i="17" s="1"/>
  <c r="R262" i="17"/>
  <c r="S262" i="17" s="1"/>
  <c r="T262" i="17" s="1"/>
  <c r="R345" i="17"/>
  <c r="S345" i="17" s="1"/>
  <c r="T345" i="17" s="1"/>
  <c r="R230" i="17"/>
  <c r="S230" i="17" s="1"/>
  <c r="T230" i="17" s="1"/>
  <c r="T225" i="17"/>
  <c r="R263" i="17"/>
  <c r="S263" i="17" s="1"/>
  <c r="T263" i="17" s="1"/>
  <c r="R244" i="17"/>
  <c r="S244" i="17" s="1"/>
  <c r="T244" i="17" s="1"/>
  <c r="R375" i="17"/>
  <c r="S375" i="17" s="1"/>
  <c r="T375" i="17" s="1"/>
  <c r="R322" i="17"/>
  <c r="S322" i="17" s="1"/>
  <c r="T322" i="17" s="1"/>
  <c r="R337" i="17"/>
  <c r="S337" i="17" s="1"/>
  <c r="T337" i="17" s="1"/>
  <c r="T290" i="17"/>
  <c r="R120" i="17"/>
  <c r="S120" i="17" s="1"/>
  <c r="T120" i="17" s="1"/>
  <c r="R169" i="17"/>
  <c r="S169" i="17" s="1"/>
  <c r="T169" i="17" s="1"/>
  <c r="R299" i="17"/>
  <c r="S299" i="17" s="1"/>
  <c r="T299" i="17" s="1"/>
  <c r="R192" i="17"/>
  <c r="S192" i="17" s="1"/>
  <c r="T192" i="17" s="1"/>
  <c r="R303" i="17"/>
  <c r="S303" i="17" s="1"/>
  <c r="T303" i="17" s="1"/>
  <c r="T183" i="17"/>
  <c r="R373" i="17"/>
  <c r="S373" i="17" s="1"/>
  <c r="T373" i="17" s="1"/>
  <c r="J372" i="17"/>
  <c r="T136" i="17"/>
  <c r="T403" i="17"/>
  <c r="R200" i="17"/>
  <c r="S200" i="17" s="1"/>
  <c r="T200" i="17" s="1"/>
  <c r="R207" i="17"/>
  <c r="S207" i="17" s="1"/>
  <c r="T207" i="17" s="1"/>
  <c r="R397" i="17"/>
  <c r="S397" i="17" s="1"/>
  <c r="T397" i="17" s="1"/>
  <c r="R413" i="17"/>
  <c r="S413" i="17" s="1"/>
  <c r="T413" i="17" s="1"/>
  <c r="R131" i="17"/>
  <c r="S131" i="17" s="1"/>
  <c r="T131" i="17" s="1"/>
  <c r="R151" i="17"/>
  <c r="S151" i="17" s="1"/>
  <c r="T151" i="17" s="1"/>
  <c r="R217" i="17"/>
  <c r="S217" i="17" s="1"/>
  <c r="T217" i="17" s="1"/>
  <c r="J341" i="17"/>
  <c r="R420" i="17"/>
  <c r="S420" i="17" s="1"/>
  <c r="T420" i="17" s="1"/>
  <c r="J327" i="17"/>
  <c r="T163" i="17"/>
  <c r="R289" i="17"/>
  <c r="S289" i="17" s="1"/>
  <c r="T289" i="17" s="1"/>
  <c r="R409" i="17"/>
  <c r="S409" i="17" s="1"/>
  <c r="T409" i="17" s="1"/>
  <c r="J392" i="17"/>
  <c r="R248" i="17"/>
  <c r="S248" i="17" s="1"/>
  <c r="T248" i="17" s="1"/>
  <c r="R219" i="17"/>
  <c r="S219" i="17" s="1"/>
  <c r="T219" i="17" s="1"/>
  <c r="R175" i="17"/>
  <c r="S175" i="17" s="1"/>
  <c r="T175" i="17" s="1"/>
  <c r="R174" i="17"/>
  <c r="S174" i="17" s="1"/>
  <c r="T174" i="17" s="1"/>
  <c r="R152" i="17"/>
  <c r="S152" i="17" s="1"/>
  <c r="T152" i="17" s="1"/>
  <c r="R235" i="17"/>
  <c r="S235" i="17" s="1"/>
  <c r="T235" i="17" s="1"/>
  <c r="R281" i="17"/>
  <c r="S281" i="17" s="1"/>
  <c r="T281" i="17" s="1"/>
  <c r="R338" i="17"/>
  <c r="S338" i="17" s="1"/>
  <c r="T338" i="17" s="1"/>
  <c r="R135" i="17"/>
  <c r="S135" i="17" s="1"/>
  <c r="T135" i="17" s="1"/>
  <c r="R155" i="17"/>
  <c r="S155" i="17" s="1"/>
  <c r="T155" i="17" s="1"/>
  <c r="T164" i="17"/>
  <c r="R285" i="17"/>
  <c r="S285" i="17" s="1"/>
  <c r="T285" i="17" s="1"/>
  <c r="T205" i="17"/>
  <c r="R415" i="17"/>
  <c r="S415" i="17" s="1"/>
  <c r="T415" i="17" s="1"/>
  <c r="R180" i="17"/>
  <c r="S180" i="17" s="1"/>
  <c r="T180" i="17" s="1"/>
  <c r="R344" i="17"/>
  <c r="S344" i="17" s="1"/>
  <c r="T344" i="17" s="1"/>
  <c r="R126" i="17"/>
  <c r="S126" i="17" s="1"/>
  <c r="T126" i="17" s="1"/>
  <c r="R297" i="17"/>
  <c r="S297" i="17" s="1"/>
  <c r="T297" i="17" s="1"/>
  <c r="R257" i="17"/>
  <c r="S257" i="17" s="1"/>
  <c r="T257" i="17" s="1"/>
  <c r="R179" i="17"/>
  <c r="S179" i="17" s="1"/>
  <c r="T179" i="17" s="1"/>
  <c r="R293" i="17"/>
  <c r="S293" i="17" s="1"/>
  <c r="T293" i="17" s="1"/>
  <c r="R149" i="17"/>
  <c r="S149" i="17" s="1"/>
  <c r="T149" i="17" s="1"/>
  <c r="R199" i="17"/>
  <c r="S199" i="17" s="1"/>
  <c r="T199" i="17" s="1"/>
  <c r="T276" i="17"/>
  <c r="R166" i="17"/>
  <c r="S166" i="17" s="1"/>
  <c r="T166" i="17" s="1"/>
  <c r="R283" i="17"/>
  <c r="S283" i="17" s="1"/>
  <c r="T283" i="17" s="1"/>
  <c r="J92" i="17"/>
  <c r="R92" i="17" s="1"/>
  <c r="S92" i="17" s="1"/>
  <c r="T92" i="17" s="1"/>
  <c r="J89" i="17"/>
  <c r="R89" i="17" s="1"/>
  <c r="S89" i="17" s="1"/>
  <c r="T89" i="17" s="1"/>
  <c r="J55" i="17"/>
  <c r="R55" i="17" s="1"/>
  <c r="S55" i="17" s="1"/>
  <c r="T55" i="17" s="1"/>
  <c r="J25" i="17"/>
  <c r="R25" i="17" s="1"/>
  <c r="S25" i="17" s="1"/>
  <c r="J38" i="17"/>
  <c r="R38" i="17" s="1"/>
  <c r="S38" i="17" s="1"/>
  <c r="T38" i="17" s="1"/>
  <c r="J67" i="17"/>
  <c r="R67" i="17" s="1"/>
  <c r="S67" i="17" s="1"/>
  <c r="T67" i="17" s="1"/>
  <c r="J75" i="17"/>
  <c r="R75" i="17" s="1"/>
  <c r="S75" i="17" s="1"/>
  <c r="T75" i="17" s="1"/>
  <c r="J63" i="17"/>
  <c r="R63" i="17" s="1"/>
  <c r="S63" i="17" s="1"/>
  <c r="J53" i="17"/>
  <c r="R53" i="17" s="1"/>
  <c r="S53" i="17" s="1"/>
  <c r="J100" i="17"/>
  <c r="R100" i="17" s="1"/>
  <c r="S100" i="17" s="1"/>
  <c r="J65" i="17"/>
  <c r="R65" i="17" s="1"/>
  <c r="S65" i="17" s="1"/>
  <c r="T65" i="17" s="1"/>
  <c r="J22" i="17"/>
  <c r="R22" i="17" s="1"/>
  <c r="S22" i="17" s="1"/>
  <c r="T22" i="17" s="1"/>
  <c r="J95" i="17"/>
  <c r="R95" i="17" s="1"/>
  <c r="S95" i="17" s="1"/>
  <c r="J58" i="17"/>
  <c r="R58" i="17" s="1"/>
  <c r="S58" i="17" s="1"/>
  <c r="J83" i="17"/>
  <c r="R83" i="17" s="1"/>
  <c r="S83" i="17" s="1"/>
  <c r="T83" i="17" s="1"/>
  <c r="J87" i="17"/>
  <c r="R87" i="17" s="1"/>
  <c r="S87" i="17" s="1"/>
  <c r="J50" i="17"/>
  <c r="R50" i="17" s="1"/>
  <c r="S50" i="17" s="1"/>
  <c r="T50" i="17" s="1"/>
  <c r="J73" i="17"/>
  <c r="R73" i="17" s="1"/>
  <c r="S73" i="17" s="1"/>
  <c r="J21" i="17"/>
  <c r="R21" i="17" s="1"/>
  <c r="S21" i="17" s="1"/>
  <c r="T21" i="17" s="1"/>
  <c r="J28" i="17"/>
  <c r="R28" i="17" s="1"/>
  <c r="S28" i="17" s="1"/>
  <c r="J70" i="17"/>
  <c r="R70" i="17" s="1"/>
  <c r="S70" i="17" s="1"/>
  <c r="T70" i="17" s="1"/>
  <c r="J62" i="17"/>
  <c r="R62" i="17" s="1"/>
  <c r="S62" i="17" s="1"/>
  <c r="T62" i="17" s="1"/>
  <c r="J93" i="17"/>
  <c r="R93" i="17" s="1"/>
  <c r="S93" i="17" s="1"/>
  <c r="T93" i="17" s="1"/>
  <c r="J36" i="17"/>
  <c r="R36" i="17" s="1"/>
  <c r="S36" i="17" s="1"/>
  <c r="T36" i="17" s="1"/>
  <c r="J78" i="17"/>
  <c r="R78" i="17" s="1"/>
  <c r="S78" i="17" s="1"/>
  <c r="T78" i="17" s="1"/>
  <c r="J103" i="17"/>
  <c r="R103" i="17" s="1"/>
  <c r="S103" i="17" s="1"/>
  <c r="J85" i="17"/>
  <c r="R85" i="17" s="1"/>
  <c r="S85" i="17" s="1"/>
  <c r="T85" i="17" s="1"/>
  <c r="J98" i="17"/>
  <c r="R98" i="17" s="1"/>
  <c r="S98" i="17" s="1"/>
  <c r="T98" i="17" s="1"/>
  <c r="J61" i="17"/>
  <c r="R61" i="17" s="1"/>
  <c r="S61" i="17" s="1"/>
  <c r="J48" i="17"/>
  <c r="R48" i="17" s="1"/>
  <c r="S48" i="17" s="1"/>
  <c r="J82" i="17"/>
  <c r="R82" i="17" s="1"/>
  <c r="S82" i="17" s="1"/>
  <c r="T82" i="17" s="1"/>
  <c r="J56" i="17"/>
  <c r="R56" i="17" s="1"/>
  <c r="S56" i="17" s="1"/>
  <c r="T56" i="17" s="1"/>
  <c r="J24" i="17"/>
  <c r="R24" i="17" s="1"/>
  <c r="S24" i="17" s="1"/>
  <c r="T24" i="17" s="1"/>
  <c r="J26" i="17"/>
  <c r="R26" i="17" s="1"/>
  <c r="S26" i="17" s="1"/>
  <c r="J90" i="17"/>
  <c r="R90" i="17" s="1"/>
  <c r="S90" i="17" s="1"/>
  <c r="T90" i="17" s="1"/>
  <c r="J34" i="17"/>
  <c r="R34" i="17" s="1"/>
  <c r="S34" i="17" s="1"/>
  <c r="T34" i="17" s="1"/>
  <c r="J81" i="17"/>
  <c r="R81" i="17" s="1"/>
  <c r="S81" i="17" s="1"/>
  <c r="T81" i="17" s="1"/>
  <c r="J23" i="17"/>
  <c r="R23" i="17" s="1"/>
  <c r="S23" i="17" s="1"/>
  <c r="J27" i="17"/>
  <c r="R27" i="17" s="1"/>
  <c r="S27" i="17" s="1"/>
  <c r="T27" i="17" s="1"/>
  <c r="J40" i="17"/>
  <c r="R40" i="17" s="1"/>
  <c r="S40" i="17" s="1"/>
  <c r="J41" i="17"/>
  <c r="R41" i="17" s="1"/>
  <c r="S41" i="17" s="1"/>
  <c r="T41" i="17" s="1"/>
  <c r="J97" i="17"/>
  <c r="R97" i="17" s="1"/>
  <c r="S97" i="17" s="1"/>
  <c r="T97" i="17" s="1"/>
  <c r="J43" i="17"/>
  <c r="R43" i="17" s="1"/>
  <c r="S43" i="17" s="1"/>
  <c r="T43" i="17" s="1"/>
  <c r="J47" i="17"/>
  <c r="R47" i="17" s="1"/>
  <c r="S47" i="17" s="1"/>
  <c r="J33" i="17"/>
  <c r="R33" i="17" s="1"/>
  <c r="S33" i="17" s="1"/>
  <c r="T33" i="17" s="1"/>
  <c r="J80" i="17"/>
  <c r="R80" i="17" s="1"/>
  <c r="S80" i="17" s="1"/>
  <c r="J45" i="17"/>
  <c r="R45" i="17" s="1"/>
  <c r="S45" i="17" s="1"/>
  <c r="J101" i="17"/>
  <c r="R101" i="17" s="1"/>
  <c r="S101" i="17" s="1"/>
  <c r="J30" i="17"/>
  <c r="R30" i="17" s="1"/>
  <c r="S30" i="17" s="1"/>
  <c r="J68" i="17"/>
  <c r="R68" i="17" s="1"/>
  <c r="S68" i="17" s="1"/>
  <c r="J31" i="17"/>
  <c r="R31" i="17" s="1"/>
  <c r="S31" i="17" s="1"/>
  <c r="T31" i="17" s="1"/>
  <c r="J76" i="17"/>
  <c r="R76" i="17" s="1"/>
  <c r="S76" i="17" s="1"/>
  <c r="T76" i="17" s="1"/>
  <c r="R109" i="17"/>
  <c r="S109" i="17" s="1"/>
  <c r="T109" i="17" s="1"/>
  <c r="J44" i="17"/>
  <c r="R44" i="17" s="1"/>
  <c r="S44" i="17" s="1"/>
  <c r="T44" i="17" s="1"/>
  <c r="J46" i="17"/>
  <c r="R46" i="17" s="1"/>
  <c r="S46" i="17" s="1"/>
  <c r="T46" i="17" s="1"/>
  <c r="J54" i="17"/>
  <c r="R54" i="17" s="1"/>
  <c r="S54" i="17" s="1"/>
  <c r="J39" i="17"/>
  <c r="R39" i="17" s="1"/>
  <c r="S39" i="17" s="1"/>
  <c r="J66" i="17"/>
  <c r="R66" i="17" s="1"/>
  <c r="S66" i="17" s="1"/>
  <c r="J88" i="17"/>
  <c r="R88" i="17" s="1"/>
  <c r="S88" i="17" s="1"/>
  <c r="J96" i="17"/>
  <c r="R96" i="17" s="1"/>
  <c r="S96" i="17" s="1"/>
  <c r="T96" i="17" s="1"/>
  <c r="J64" i="17"/>
  <c r="R64" i="17" s="1"/>
  <c r="S64" i="17" s="1"/>
  <c r="T64" i="17" s="1"/>
  <c r="J51" i="17"/>
  <c r="J32" i="17"/>
  <c r="R32" i="17" s="1"/>
  <c r="S32" i="17" s="1"/>
  <c r="T32" i="17" s="1"/>
  <c r="J74" i="17"/>
  <c r="R74" i="17" s="1"/>
  <c r="S74" i="17" s="1"/>
  <c r="T74" i="17" s="1"/>
  <c r="J59" i="17"/>
  <c r="R59" i="17" s="1"/>
  <c r="S59" i="17" s="1"/>
  <c r="T59" i="17" s="1"/>
  <c r="J42" i="17"/>
  <c r="R42" i="17" s="1"/>
  <c r="S42" i="17" s="1"/>
  <c r="T42" i="17" s="1"/>
  <c r="J29" i="17"/>
  <c r="R29" i="17" s="1"/>
  <c r="S29" i="17" s="1"/>
  <c r="J71" i="17"/>
  <c r="R71" i="17" s="1"/>
  <c r="S71" i="17" s="1"/>
  <c r="J37" i="17"/>
  <c r="R37" i="17" s="1"/>
  <c r="S37" i="17" s="1"/>
  <c r="J84" i="17"/>
  <c r="R84" i="17" s="1"/>
  <c r="S84" i="17" s="1"/>
  <c r="T84" i="17" s="1"/>
  <c r="J86" i="17"/>
  <c r="R86" i="17" s="1"/>
  <c r="S86" i="17" s="1"/>
  <c r="T86" i="17" s="1"/>
  <c r="J52" i="17"/>
  <c r="R52" i="17" s="1"/>
  <c r="S52" i="17" s="1"/>
  <c r="J94" i="17"/>
  <c r="R94" i="17" s="1"/>
  <c r="S94" i="17" s="1"/>
  <c r="J79" i="17"/>
  <c r="R79" i="17" s="1"/>
  <c r="S79" i="17" s="1"/>
  <c r="T79" i="17" s="1"/>
  <c r="J102" i="17"/>
  <c r="R102" i="17" s="1"/>
  <c r="S102" i="17" s="1"/>
  <c r="J49" i="17"/>
  <c r="R49" i="17" s="1"/>
  <c r="S49" i="17" s="1"/>
  <c r="J57" i="17"/>
  <c r="R57" i="17" s="1"/>
  <c r="S57" i="17" s="1"/>
  <c r="J104" i="17"/>
  <c r="R104" i="17" s="1"/>
  <c r="S104" i="17" s="1"/>
  <c r="J91" i="17"/>
  <c r="R91" i="17" s="1"/>
  <c r="S91" i="17" s="1"/>
  <c r="J72" i="17"/>
  <c r="R72" i="17" s="1"/>
  <c r="S72" i="17" s="1"/>
  <c r="J99" i="17"/>
  <c r="R99" i="17" s="1"/>
  <c r="S99" i="17" s="1"/>
  <c r="T99" i="17" s="1"/>
  <c r="R112" i="17"/>
  <c r="S112" i="17" s="1"/>
  <c r="T112" i="17" s="1"/>
  <c r="J69" i="17"/>
  <c r="R69" i="17" s="1"/>
  <c r="S69" i="17" s="1"/>
  <c r="T69" i="17" s="1"/>
  <c r="J60" i="17"/>
  <c r="R60" i="17" s="1"/>
  <c r="S60" i="17" s="1"/>
  <c r="J35" i="17"/>
  <c r="R35" i="17" s="1"/>
  <c r="S35" i="17" s="1"/>
  <c r="J77" i="17"/>
  <c r="R77" i="17" s="1"/>
  <c r="S77" i="17" s="1"/>
  <c r="S113" i="17"/>
  <c r="T113" i="17" s="1"/>
  <c r="S114" i="17"/>
  <c r="T114" i="17" s="1"/>
  <c r="AC201" i="24"/>
  <c r="R111" i="17"/>
  <c r="R110" i="17"/>
  <c r="AC125" i="24"/>
  <c r="AD86" i="24"/>
  <c r="AC120" i="24"/>
  <c r="AC99" i="24"/>
  <c r="AD182" i="24"/>
  <c r="AD187" i="24"/>
  <c r="AD77" i="24"/>
  <c r="AD198" i="24"/>
  <c r="AD76" i="24"/>
  <c r="AD43" i="24"/>
  <c r="AD119" i="24"/>
  <c r="AC31" i="24"/>
  <c r="AC41" i="24"/>
  <c r="AC82" i="24"/>
  <c r="AD112" i="24"/>
  <c r="AC101" i="24"/>
  <c r="AC199" i="24"/>
  <c r="AD115" i="24"/>
  <c r="AD162" i="24"/>
  <c r="AC103" i="24"/>
  <c r="AD33" i="24"/>
  <c r="AC118" i="24"/>
  <c r="AD144" i="24"/>
  <c r="AC164" i="24"/>
  <c r="AC46" i="24"/>
  <c r="AC184" i="24"/>
  <c r="AC133" i="24"/>
  <c r="AD114" i="24"/>
  <c r="AC165" i="24"/>
  <c r="AD135" i="24"/>
  <c r="AD132" i="24"/>
  <c r="AC60" i="24"/>
  <c r="AC67" i="24"/>
  <c r="AD55" i="24"/>
  <c r="AD84" i="24"/>
  <c r="AC106" i="24"/>
  <c r="AC180" i="24"/>
  <c r="AD180" i="24"/>
  <c r="AC27" i="24"/>
  <c r="AC57" i="24"/>
  <c r="AC161" i="24"/>
  <c r="AD183" i="24"/>
  <c r="AC123" i="24"/>
  <c r="AD52" i="24"/>
  <c r="AC89" i="24"/>
  <c r="AC142" i="24"/>
  <c r="AC69" i="24"/>
  <c r="AC59" i="24"/>
  <c r="AD113" i="24"/>
  <c r="AC147" i="24"/>
  <c r="AC178" i="24"/>
  <c r="AC126" i="24"/>
  <c r="AC70" i="24"/>
  <c r="AC45" i="24"/>
  <c r="AC50" i="24"/>
  <c r="AD50" i="24"/>
  <c r="AC194" i="24"/>
  <c r="AC102" i="24"/>
  <c r="AC159" i="24"/>
  <c r="AC90" i="24"/>
  <c r="AC79" i="24"/>
  <c r="AC168" i="24"/>
  <c r="AC24" i="24"/>
  <c r="AD95" i="24"/>
  <c r="AC53" i="24"/>
  <c r="AD176" i="24"/>
  <c r="AC37" i="24"/>
  <c r="AD143" i="24"/>
  <c r="AD74" i="24"/>
  <c r="AC80" i="24"/>
  <c r="AC87" i="24"/>
  <c r="AC177" i="24"/>
  <c r="AC65" i="24"/>
  <c r="AC62" i="24"/>
  <c r="AC189" i="24"/>
  <c r="AC108" i="24"/>
  <c r="AC38" i="24"/>
  <c r="AD200" i="24"/>
  <c r="AC171" i="24"/>
  <c r="AD104" i="24"/>
  <c r="AC181" i="24"/>
  <c r="AC127" i="24"/>
  <c r="AD29" i="24"/>
  <c r="AC66" i="24"/>
  <c r="AD100" i="24"/>
  <c r="AD109" i="24"/>
  <c r="AD47" i="24"/>
  <c r="AC39" i="24"/>
  <c r="AC129" i="24"/>
  <c r="AD117" i="24"/>
  <c r="AC96" i="24"/>
  <c r="AD138" i="24"/>
  <c r="AD73" i="24"/>
  <c r="AD36" i="24"/>
  <c r="AC56" i="24"/>
  <c r="AC152" i="24"/>
  <c r="AC160" i="24"/>
  <c r="AC61" i="24"/>
  <c r="AD139" i="24"/>
  <c r="AC122" i="24"/>
  <c r="AC42" i="24"/>
  <c r="AD153" i="24"/>
  <c r="AC78" i="24"/>
  <c r="AC146" i="24"/>
  <c r="AD156" i="24"/>
  <c r="AC192" i="24"/>
  <c r="AC137" i="24"/>
  <c r="AC116" i="24"/>
  <c r="AC22" i="24"/>
  <c r="AD154" i="24"/>
  <c r="AC154" i="24"/>
  <c r="AD149" i="24"/>
  <c r="AD93" i="24"/>
  <c r="AC105" i="24"/>
  <c r="AC91" i="24"/>
  <c r="AC121" i="24"/>
  <c r="AD128" i="24"/>
  <c r="AC128" i="24"/>
  <c r="AC130" i="24"/>
  <c r="AC64" i="24"/>
  <c r="AD64" i="24"/>
  <c r="AD98" i="24"/>
  <c r="AC98" i="24"/>
  <c r="AD75" i="24"/>
  <c r="AC185" i="24"/>
  <c r="AD140" i="24"/>
  <c r="AC140" i="24"/>
  <c r="AD111" i="24"/>
  <c r="AC111" i="24"/>
  <c r="AD197" i="24"/>
  <c r="AC197" i="24"/>
  <c r="AC196" i="24"/>
  <c r="AD196" i="24"/>
  <c r="AD151" i="24"/>
  <c r="AC151" i="24"/>
  <c r="AC163" i="24"/>
  <c r="AD163" i="24"/>
  <c r="AD94" i="24"/>
  <c r="AC94" i="24"/>
  <c r="AD136" i="24"/>
  <c r="AC136" i="24"/>
  <c r="AD134" i="24"/>
  <c r="AC134" i="24"/>
  <c r="AD48" i="24"/>
  <c r="AC48" i="24"/>
  <c r="AD51" i="24"/>
  <c r="AC51" i="24"/>
  <c r="AD34" i="24"/>
  <c r="AC34" i="24"/>
  <c r="AD195" i="24"/>
  <c r="AC195" i="24"/>
  <c r="AD193" i="24"/>
  <c r="AC193" i="24"/>
  <c r="AD110" i="24"/>
  <c r="AC110" i="24"/>
  <c r="AC170" i="24"/>
  <c r="AD170" i="24"/>
  <c r="AD81" i="24"/>
  <c r="AC81" i="24"/>
  <c r="AC169" i="24"/>
  <c r="AD169" i="24"/>
  <c r="AD72" i="24"/>
  <c r="AC72" i="24"/>
  <c r="AC35" i="24"/>
  <c r="AD35" i="24"/>
  <c r="AD40" i="24"/>
  <c r="AC40" i="24"/>
  <c r="R379" i="17" l="1"/>
  <c r="S379" i="17" s="1"/>
  <c r="T379" i="17" s="1"/>
  <c r="R156" i="17"/>
  <c r="S156" i="17" s="1"/>
  <c r="T156" i="17" s="1"/>
  <c r="R392" i="17"/>
  <c r="S392" i="17" s="1"/>
  <c r="T392" i="17" s="1"/>
  <c r="R327" i="17"/>
  <c r="S327" i="17" s="1"/>
  <c r="T327" i="17" s="1"/>
  <c r="R372" i="17"/>
  <c r="S372" i="17" s="1"/>
  <c r="T372" i="17" s="1"/>
  <c r="R360" i="17"/>
  <c r="S360" i="17" s="1"/>
  <c r="T360" i="17" s="1"/>
  <c r="R282" i="17"/>
  <c r="S282" i="17" s="1"/>
  <c r="T282" i="17" s="1"/>
  <c r="R411" i="17"/>
  <c r="S411" i="17" s="1"/>
  <c r="T411" i="17" s="1"/>
  <c r="R341" i="17"/>
  <c r="S341" i="17" s="1"/>
  <c r="T341" i="17" s="1"/>
  <c r="R350" i="17"/>
  <c r="S350" i="17" s="1"/>
  <c r="T350" i="17" s="1"/>
  <c r="T48" i="17"/>
  <c r="T72" i="17"/>
  <c r="T80" i="17"/>
  <c r="T61" i="17"/>
  <c r="T104" i="17"/>
  <c r="T63" i="17"/>
  <c r="T54" i="17"/>
  <c r="T23" i="17"/>
  <c r="T77" i="17"/>
  <c r="T47" i="17"/>
  <c r="T58" i="17"/>
  <c r="T49" i="17"/>
  <c r="T29" i="17"/>
  <c r="T60" i="17"/>
  <c r="T101" i="17"/>
  <c r="T95" i="17"/>
  <c r="T66" i="17"/>
  <c r="T35" i="17"/>
  <c r="R51" i="17"/>
  <c r="S51" i="17" s="1"/>
  <c r="T51" i="17" s="1"/>
  <c r="T103" i="17"/>
  <c r="T94" i="17"/>
  <c r="T53" i="17"/>
  <c r="T52" i="17"/>
  <c r="T88" i="17"/>
  <c r="T40" i="17"/>
  <c r="T30" i="17"/>
  <c r="T39" i="17"/>
  <c r="T100" i="17"/>
  <c r="T68" i="17"/>
  <c r="T102" i="17"/>
  <c r="T71" i="17"/>
  <c r="T28" i="17"/>
  <c r="T26" i="17"/>
  <c r="T45" i="17"/>
  <c r="T57" i="17"/>
  <c r="T91" i="17"/>
  <c r="T37" i="17"/>
  <c r="T73" i="17"/>
  <c r="T87" i="17"/>
  <c r="T25" i="17"/>
  <c r="S111" i="17"/>
  <c r="T111" i="17" s="1"/>
  <c r="S110" i="17"/>
  <c r="T110" i="17" s="1"/>
  <c r="A90" i="8"/>
  <c r="A91" i="8"/>
  <c r="A92" i="8"/>
  <c r="A93" i="8"/>
  <c r="A89" i="8"/>
  <c r="I10" i="17" s="1"/>
  <c r="F28" i="8"/>
  <c r="F25" i="8"/>
  <c r="N21" i="24"/>
  <c r="P21" i="24"/>
  <c r="K121" i="17" l="1"/>
  <c r="K213" i="17"/>
  <c r="K298" i="17"/>
  <c r="K347" i="17"/>
  <c r="K215" i="17"/>
  <c r="K228" i="17"/>
  <c r="K380" i="17"/>
  <c r="K181" i="17"/>
  <c r="K251" i="17"/>
  <c r="K277" i="17"/>
  <c r="K137" i="17"/>
  <c r="K287" i="17"/>
  <c r="K133" i="17"/>
  <c r="K223" i="17"/>
  <c r="K271" i="17"/>
  <c r="K139" i="17"/>
  <c r="K212" i="17"/>
  <c r="K266" i="17"/>
  <c r="K346" i="17"/>
  <c r="K318" i="17"/>
  <c r="K342" i="17"/>
  <c r="K367" i="17"/>
  <c r="K128" i="17"/>
  <c r="K255" i="17"/>
  <c r="K222" i="17"/>
  <c r="K231" i="17"/>
  <c r="K233" i="17"/>
  <c r="K336" i="17"/>
  <c r="K324" i="17"/>
  <c r="K278" i="17"/>
  <c r="K292" i="17"/>
  <c r="K305" i="17"/>
  <c r="K241" i="17"/>
  <c r="K311" i="17"/>
  <c r="K167" i="17"/>
  <c r="K247" i="17"/>
  <c r="K127" i="17"/>
  <c r="K243" i="17"/>
  <c r="K249" i="17"/>
  <c r="K385" i="17"/>
  <c r="K188" i="17"/>
  <c r="K267" i="17"/>
  <c r="K378" i="17"/>
  <c r="K142" i="17"/>
  <c r="K216" i="17"/>
  <c r="K361" i="17"/>
  <c r="K144" i="17"/>
  <c r="K387" i="17"/>
  <c r="K227" i="17"/>
  <c r="K184" i="17"/>
  <c r="K405" i="17"/>
  <c r="K401" i="17"/>
  <c r="K157" i="17"/>
  <c r="K314" i="17"/>
  <c r="K355" i="17"/>
  <c r="K416" i="17"/>
  <c r="K187" i="17"/>
  <c r="K296" i="17"/>
  <c r="K382" i="17"/>
  <c r="K353" i="17"/>
  <c r="K348" i="17"/>
  <c r="K147" i="17"/>
  <c r="K196" i="17"/>
  <c r="K226" i="17"/>
  <c r="K407" i="17"/>
  <c r="K358" i="17"/>
  <c r="K161" i="17"/>
  <c r="K264" i="17"/>
  <c r="K369" i="17"/>
  <c r="K388" i="17"/>
  <c r="K408" i="17"/>
  <c r="K414" i="17"/>
  <c r="K138" i="17"/>
  <c r="K177" i="17"/>
  <c r="K362" i="17"/>
  <c r="K206" i="17"/>
  <c r="K141" i="17"/>
  <c r="K315" i="17"/>
  <c r="K356" i="17"/>
  <c r="K261" i="17"/>
  <c r="K197" i="17"/>
  <c r="K246" i="17"/>
  <c r="K240" i="17"/>
  <c r="K148" i="17"/>
  <c r="K254" i="17"/>
  <c r="K419" i="17"/>
  <c r="K176" i="17"/>
  <c r="K295" i="17"/>
  <c r="K232" i="17"/>
  <c r="K153" i="17"/>
  <c r="K394" i="17"/>
  <c r="K168" i="17"/>
  <c r="K160" i="17"/>
  <c r="K238" i="17"/>
  <c r="K220" i="17"/>
  <c r="K117" i="17"/>
  <c r="K269" i="17"/>
  <c r="K399" i="17"/>
  <c r="K371" i="17"/>
  <c r="K333" i="17"/>
  <c r="K304" i="17"/>
  <c r="K381" i="17"/>
  <c r="K252" i="17"/>
  <c r="K389" i="17"/>
  <c r="K258" i="17"/>
  <c r="K182" i="17"/>
  <c r="K237" i="17"/>
  <c r="K140" i="17"/>
  <c r="K417" i="17"/>
  <c r="K253" i="17"/>
  <c r="K306" i="17"/>
  <c r="K193" i="17"/>
  <c r="K118" i="17"/>
  <c r="K146" i="17"/>
  <c r="K396" i="17"/>
  <c r="K154" i="17"/>
  <c r="K365" i="17"/>
  <c r="K412" i="17"/>
  <c r="K265" i="17"/>
  <c r="K368" i="17"/>
  <c r="K234" i="17"/>
  <c r="K150" i="17"/>
  <c r="K250" i="17"/>
  <c r="K321" i="17"/>
  <c r="K331" i="17"/>
  <c r="K203" i="17"/>
  <c r="K400" i="17"/>
  <c r="K194" i="17"/>
  <c r="K332" i="17"/>
  <c r="K270" i="17"/>
  <c r="K178" i="17"/>
  <c r="K274" i="17"/>
  <c r="K352" i="17"/>
  <c r="K170" i="17"/>
  <c r="K325" i="17"/>
  <c r="K312" i="17"/>
  <c r="K219" i="17"/>
  <c r="K132" i="17"/>
  <c r="K162" i="17"/>
  <c r="K166" i="17"/>
  <c r="K189" i="17"/>
  <c r="K123" i="17"/>
  <c r="K275" i="17"/>
  <c r="K337" i="17"/>
  <c r="K239" i="17"/>
  <c r="K418" i="17"/>
  <c r="K301" i="17"/>
  <c r="K320" i="17"/>
  <c r="K297" i="17"/>
  <c r="K199" i="17"/>
  <c r="K366" i="17"/>
  <c r="K351" i="17"/>
  <c r="K354" i="17"/>
  <c r="K376" i="17"/>
  <c r="K322" i="17"/>
  <c r="K217" i="17"/>
  <c r="K330" i="17"/>
  <c r="K398" i="17"/>
  <c r="K179" i="17"/>
  <c r="K119" i="17"/>
  <c r="K308" i="17"/>
  <c r="K155" i="17"/>
  <c r="K285" i="17"/>
  <c r="K291" i="17"/>
  <c r="K338" i="17"/>
  <c r="K344" i="17"/>
  <c r="K175" i="17"/>
  <c r="K386" i="17"/>
  <c r="K420" i="17"/>
  <c r="K339" i="17"/>
  <c r="K200" i="17"/>
  <c r="K171" i="17"/>
  <c r="K165" i="17"/>
  <c r="K172" i="17"/>
  <c r="K205" i="17"/>
  <c r="K334" i="17"/>
  <c r="K279" i="17"/>
  <c r="K191" i="17"/>
  <c r="K415" i="17"/>
  <c r="K126" i="17"/>
  <c r="K383" i="17"/>
  <c r="K289" i="17"/>
  <c r="K276" i="17"/>
  <c r="K284" i="17"/>
  <c r="K204" i="17"/>
  <c r="K124" i="17"/>
  <c r="K310" i="17"/>
  <c r="K209" i="17"/>
  <c r="K294" i="17"/>
  <c r="K135" i="17"/>
  <c r="K409" i="17"/>
  <c r="K185" i="17"/>
  <c r="K195" i="17"/>
  <c r="K256" i="17"/>
  <c r="K403" i="17"/>
  <c r="K173" i="17"/>
  <c r="K158" i="17"/>
  <c r="K207" i="17"/>
  <c r="K248" i="17"/>
  <c r="K262" i="17"/>
  <c r="K120" i="17"/>
  <c r="K290" i="17"/>
  <c r="K143" i="17"/>
  <c r="K245" i="17"/>
  <c r="K163" i="17"/>
  <c r="K151" i="17"/>
  <c r="K211" i="17"/>
  <c r="K125" i="17"/>
  <c r="K329" i="17"/>
  <c r="K116" i="17"/>
  <c r="K280" i="17"/>
  <c r="K134" i="17"/>
  <c r="K299" i="17"/>
  <c r="K169" i="17"/>
  <c r="K201" i="17"/>
  <c r="K374" i="17"/>
  <c r="K208" i="17"/>
  <c r="K319" i="17"/>
  <c r="K397" i="17"/>
  <c r="K370" i="17"/>
  <c r="K300" i="17"/>
  <c r="K281" i="17"/>
  <c r="K363" i="17"/>
  <c r="K202" i="17"/>
  <c r="K218" i="17"/>
  <c r="K136" i="17"/>
  <c r="K393" i="17"/>
  <c r="K335" i="17"/>
  <c r="K159" i="17"/>
  <c r="K317" i="17"/>
  <c r="K230" i="17"/>
  <c r="K257" i="17"/>
  <c r="K236" i="17"/>
  <c r="K259" i="17"/>
  <c r="K164" i="17"/>
  <c r="K229" i="17"/>
  <c r="K260" i="17"/>
  <c r="K390" i="17"/>
  <c r="K293" i="17"/>
  <c r="K406" i="17"/>
  <c r="K323" i="17"/>
  <c r="K349" i="17"/>
  <c r="K313" i="17"/>
  <c r="K152" i="17"/>
  <c r="K340" i="17"/>
  <c r="K186" i="17"/>
  <c r="K326" i="17"/>
  <c r="K235" i="17"/>
  <c r="K272" i="17"/>
  <c r="K328" i="17"/>
  <c r="K286" i="17"/>
  <c r="K357" i="17"/>
  <c r="K198" i="17"/>
  <c r="K242" i="17"/>
  <c r="K307" i="17"/>
  <c r="K375" i="17"/>
  <c r="K190" i="17"/>
  <c r="K364" i="17"/>
  <c r="K174" i="17"/>
  <c r="K391" i="17"/>
  <c r="K214" i="17"/>
  <c r="K192" i="17"/>
  <c r="K359" i="17"/>
  <c r="K404" i="17"/>
  <c r="K283" i="17"/>
  <c r="K410" i="17"/>
  <c r="K210" i="17"/>
  <c r="K244" i="17"/>
  <c r="K131" i="17"/>
  <c r="K309" i="17"/>
  <c r="K145" i="17"/>
  <c r="K413" i="17"/>
  <c r="K316" i="17"/>
  <c r="K263" i="17"/>
  <c r="K288" i="17"/>
  <c r="K224" i="17"/>
  <c r="K122" i="17"/>
  <c r="K302" i="17"/>
  <c r="K180" i="17"/>
  <c r="K373" i="17"/>
  <c r="K384" i="17"/>
  <c r="K129" i="17"/>
  <c r="K345" i="17"/>
  <c r="K303" i="17"/>
  <c r="K225" i="17"/>
  <c r="K402" i="17"/>
  <c r="K343" i="17"/>
  <c r="K149" i="17"/>
  <c r="K130" i="17"/>
  <c r="K221" i="17"/>
  <c r="K395" i="17"/>
  <c r="K377" i="17"/>
  <c r="K273" i="17"/>
  <c r="K268" i="17"/>
  <c r="K183" i="17"/>
  <c r="K350" i="17"/>
  <c r="K379" i="17"/>
  <c r="K392" i="17"/>
  <c r="K341" i="17"/>
  <c r="K282" i="17"/>
  <c r="K360" i="17"/>
  <c r="K411" i="17"/>
  <c r="K327" i="17"/>
  <c r="K156" i="17"/>
  <c r="K372" i="17"/>
  <c r="K111" i="17"/>
  <c r="K106" i="17"/>
  <c r="K114" i="17"/>
  <c r="K113" i="17"/>
  <c r="K105" i="17"/>
  <c r="K110" i="17"/>
  <c r="K115" i="17"/>
  <c r="K20" i="17"/>
  <c r="K107" i="17"/>
  <c r="K108" i="17"/>
  <c r="K112" i="17"/>
  <c r="K109" i="17"/>
  <c r="K65" i="17"/>
  <c r="K41" i="17"/>
  <c r="K64" i="17"/>
  <c r="K86" i="17"/>
  <c r="K92" i="17"/>
  <c r="K70" i="17"/>
  <c r="K82" i="17"/>
  <c r="K31" i="17"/>
  <c r="K99" i="17"/>
  <c r="K43" i="17"/>
  <c r="K94" i="17"/>
  <c r="K69" i="17"/>
  <c r="K49" i="17"/>
  <c r="K66" i="17"/>
  <c r="K30" i="17"/>
  <c r="K40" i="17"/>
  <c r="K96" i="17"/>
  <c r="K85" i="17"/>
  <c r="K62" i="17"/>
  <c r="K97" i="17"/>
  <c r="K103" i="17"/>
  <c r="K45" i="17"/>
  <c r="K75" i="17"/>
  <c r="K89" i="17"/>
  <c r="K22" i="17"/>
  <c r="K56" i="17"/>
  <c r="K76" i="17"/>
  <c r="K51" i="17"/>
  <c r="K52" i="17"/>
  <c r="K95" i="17"/>
  <c r="K93" i="17"/>
  <c r="K24" i="17"/>
  <c r="K34" i="17"/>
  <c r="K100" i="17"/>
  <c r="K55" i="17"/>
  <c r="K32" i="17"/>
  <c r="K60" i="17"/>
  <c r="K104" i="17"/>
  <c r="K61" i="17"/>
  <c r="K37" i="17"/>
  <c r="K91" i="17"/>
  <c r="K48" i="17"/>
  <c r="K84" i="17"/>
  <c r="K25" i="17"/>
  <c r="K36" i="17"/>
  <c r="K26" i="17"/>
  <c r="K47" i="17"/>
  <c r="K44" i="17"/>
  <c r="K74" i="17"/>
  <c r="K38" i="17"/>
  <c r="K90" i="17"/>
  <c r="K59" i="17"/>
  <c r="K87" i="17"/>
  <c r="K80" i="17"/>
  <c r="K42" i="17"/>
  <c r="K81" i="17"/>
  <c r="K50" i="17"/>
  <c r="K39" i="17"/>
  <c r="K29" i="17"/>
  <c r="K57" i="17"/>
  <c r="K63" i="17"/>
  <c r="K98" i="17"/>
  <c r="K53" i="17"/>
  <c r="K88" i="17"/>
  <c r="K21" i="17"/>
  <c r="K68" i="17"/>
  <c r="K72" i="17"/>
  <c r="K58" i="17"/>
  <c r="K79" i="17"/>
  <c r="K35" i="17"/>
  <c r="K46" i="17"/>
  <c r="K102" i="17"/>
  <c r="K83" i="17"/>
  <c r="K78" i="17"/>
  <c r="K33" i="17"/>
  <c r="K77" i="17"/>
  <c r="K67" i="17"/>
  <c r="K54" i="17"/>
  <c r="K73" i="17"/>
  <c r="K101" i="17"/>
  <c r="K23" i="17"/>
  <c r="K71" i="17"/>
  <c r="K27" i="17"/>
  <c r="K28" i="17"/>
  <c r="K17" i="17"/>
  <c r="A5" i="8"/>
  <c r="A22" i="8"/>
  <c r="K10" i="17"/>
  <c r="A66" i="8"/>
  <c r="B10" i="17" l="1"/>
  <c r="B9" i="17"/>
  <c r="B7" i="17"/>
  <c r="B5" i="17"/>
  <c r="C10" i="24"/>
  <c r="C9" i="24"/>
  <c r="C7" i="24"/>
  <c r="C12" i="24"/>
  <c r="C5" i="24"/>
  <c r="B12" i="17" l="1"/>
  <c r="B24" i="25"/>
  <c r="D24" i="25" s="1"/>
  <c r="B25" i="25"/>
  <c r="B26" i="25"/>
  <c r="B27" i="25"/>
  <c r="B28" i="25"/>
  <c r="D28" i="25" s="1"/>
  <c r="B29" i="25"/>
  <c r="D29" i="25" s="1"/>
  <c r="B30" i="25"/>
  <c r="D30" i="25" s="1"/>
  <c r="B31" i="25"/>
  <c r="D31" i="25" s="1"/>
  <c r="B32" i="25"/>
  <c r="D32" i="25" s="1"/>
  <c r="B33" i="25"/>
  <c r="D33" i="25" s="1"/>
  <c r="B34" i="25"/>
  <c r="D34" i="25" s="1"/>
  <c r="B35" i="25"/>
  <c r="D35" i="25" s="1"/>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23" i="25"/>
  <c r="B24" i="26"/>
  <c r="B25" i="26"/>
  <c r="B26" i="26"/>
  <c r="B27" i="26"/>
  <c r="B28" i="26"/>
  <c r="B29" i="26"/>
  <c r="B30" i="26"/>
  <c r="B31" i="26"/>
  <c r="D31" i="26" s="1"/>
  <c r="B32" i="26"/>
  <c r="D32" i="26" s="1"/>
  <c r="B33" i="26"/>
  <c r="D33" i="26" s="1"/>
  <c r="B34" i="26"/>
  <c r="D34" i="26" s="1"/>
  <c r="B35" i="26"/>
  <c r="D35" i="26" s="1"/>
  <c r="B36" i="26"/>
  <c r="B37" i="26"/>
  <c r="B38" i="26"/>
  <c r="B39" i="26"/>
  <c r="B40" i="26"/>
  <c r="B41" i="26"/>
  <c r="B42" i="26"/>
  <c r="B43" i="26"/>
  <c r="B44" i="26"/>
  <c r="B45" i="26"/>
  <c r="B46" i="26"/>
  <c r="B47" i="26"/>
  <c r="B48" i="26"/>
  <c r="B49" i="26"/>
  <c r="B50" i="26"/>
  <c r="B51" i="26"/>
  <c r="B52" i="26"/>
  <c r="B53" i="26"/>
  <c r="B54" i="26"/>
  <c r="B55" i="26"/>
  <c r="B56" i="26"/>
  <c r="B57" i="26"/>
  <c r="B58" i="26"/>
  <c r="B59" i="26"/>
  <c r="B60" i="26"/>
  <c r="B61" i="26"/>
  <c r="B62" i="26"/>
  <c r="B63" i="26"/>
  <c r="B23" i="26"/>
  <c r="D30" i="26"/>
  <c r="D29" i="26"/>
  <c r="D28" i="26"/>
  <c r="D27" i="26"/>
  <c r="D26" i="26"/>
  <c r="D25" i="26"/>
  <c r="D24" i="26"/>
  <c r="D23" i="26"/>
  <c r="D18" i="26"/>
  <c r="D17" i="26"/>
  <c r="D16" i="26"/>
  <c r="D15" i="26"/>
  <c r="D14" i="26"/>
  <c r="D13" i="26"/>
  <c r="D12" i="26"/>
  <c r="D11" i="26"/>
  <c r="D10" i="26"/>
  <c r="D9" i="26"/>
  <c r="D8" i="26"/>
  <c r="D7" i="26"/>
  <c r="D27" i="25"/>
  <c r="D26" i="25"/>
  <c r="D25" i="25"/>
  <c r="D23" i="25"/>
  <c r="D18" i="25"/>
  <c r="D17" i="25"/>
  <c r="D16" i="25"/>
  <c r="D15" i="25"/>
  <c r="D14" i="25"/>
  <c r="D13" i="25"/>
  <c r="D12" i="25"/>
  <c r="D11" i="25"/>
  <c r="D10" i="25"/>
  <c r="D9" i="25"/>
  <c r="D8" i="25"/>
  <c r="D7" i="25"/>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23" i="7"/>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23" i="6"/>
  <c r="F29" i="8" l="1"/>
  <c r="AA15" i="24" l="1"/>
  <c r="R21" i="24"/>
  <c r="Z15" i="24"/>
  <c r="Y15" i="24"/>
  <c r="X15" i="24"/>
  <c r="M15" i="24"/>
  <c r="L15" i="24"/>
  <c r="B5" i="21"/>
  <c r="D30" i="18"/>
  <c r="D33" i="18"/>
  <c r="D34" i="18"/>
  <c r="D35" i="18"/>
  <c r="D23" i="18"/>
  <c r="D27" i="18"/>
  <c r="D28" i="18"/>
  <c r="D29" i="18"/>
  <c r="D31" i="18"/>
  <c r="D32" i="18"/>
  <c r="D25" i="20"/>
  <c r="D26" i="20"/>
  <c r="D27" i="20"/>
  <c r="D28" i="20"/>
  <c r="D29" i="20"/>
  <c r="D30" i="20"/>
  <c r="D31" i="20"/>
  <c r="D32" i="20"/>
  <c r="D35" i="20"/>
  <c r="D23" i="20"/>
  <c r="D24" i="19"/>
  <c r="D25" i="19"/>
  <c r="D26" i="19"/>
  <c r="D27" i="19"/>
  <c r="D28" i="19"/>
  <c r="D32" i="19"/>
  <c r="D33" i="19"/>
  <c r="D34" i="19"/>
  <c r="D35" i="19"/>
  <c r="D29" i="19"/>
  <c r="D31" i="19"/>
  <c r="D34" i="20"/>
  <c r="D33" i="20"/>
  <c r="D24" i="20"/>
  <c r="D18" i="20"/>
  <c r="D17" i="20"/>
  <c r="D16" i="20"/>
  <c r="D15" i="20"/>
  <c r="D14" i="20"/>
  <c r="D13" i="20"/>
  <c r="D12" i="20"/>
  <c r="D11" i="20"/>
  <c r="D10" i="20"/>
  <c r="D9" i="20"/>
  <c r="D8" i="20"/>
  <c r="D7" i="20"/>
  <c r="D23" i="19"/>
  <c r="D30" i="19"/>
  <c r="D18" i="19"/>
  <c r="D17" i="19"/>
  <c r="D16" i="19"/>
  <c r="D15" i="19"/>
  <c r="D14" i="19"/>
  <c r="D13" i="19"/>
  <c r="D12" i="19"/>
  <c r="D11" i="19"/>
  <c r="D10" i="19"/>
  <c r="D9" i="19"/>
  <c r="D8" i="19"/>
  <c r="D7" i="19"/>
  <c r="D26" i="18"/>
  <c r="D25" i="18"/>
  <c r="D24" i="18"/>
  <c r="D18" i="18"/>
  <c r="D17" i="18"/>
  <c r="D16" i="18"/>
  <c r="D15" i="18"/>
  <c r="D14" i="18"/>
  <c r="D13" i="18"/>
  <c r="D12" i="18"/>
  <c r="D11" i="18"/>
  <c r="D10" i="18"/>
  <c r="D9" i="18"/>
  <c r="D8" i="18"/>
  <c r="D7" i="18"/>
  <c r="Q20" i="17" l="1"/>
  <c r="U20" i="17"/>
  <c r="V21" i="24"/>
  <c r="W21" i="24" s="1"/>
  <c r="R20" i="17"/>
  <c r="S20" i="17" s="1"/>
  <c r="D26" i="7"/>
  <c r="D27" i="7"/>
  <c r="D28" i="7"/>
  <c r="D23" i="7"/>
  <c r="D29" i="7"/>
  <c r="D30" i="7"/>
  <c r="D31" i="7"/>
  <c r="D35" i="7"/>
  <c r="D34" i="7"/>
  <c r="D33" i="7"/>
  <c r="D32" i="7"/>
  <c r="D25" i="7"/>
  <c r="D24" i="7"/>
  <c r="D18" i="7"/>
  <c r="D17" i="7"/>
  <c r="D16" i="7"/>
  <c r="D15" i="7"/>
  <c r="D14" i="7"/>
  <c r="D13" i="7"/>
  <c r="D12" i="7"/>
  <c r="D11" i="7"/>
  <c r="D10" i="7"/>
  <c r="D9" i="7"/>
  <c r="D8" i="7"/>
  <c r="D7" i="7"/>
  <c r="D25" i="6"/>
  <c r="D26" i="6"/>
  <c r="D27" i="6"/>
  <c r="D28" i="6"/>
  <c r="D29" i="6"/>
  <c r="D23" i="6"/>
  <c r="D30" i="6"/>
  <c r="D31" i="6"/>
  <c r="D33" i="6"/>
  <c r="D32" i="6"/>
  <c r="D24" i="6"/>
  <c r="D34" i="6"/>
  <c r="D35" i="6"/>
  <c r="D18" i="6"/>
  <c r="D17" i="6"/>
  <c r="D16" i="6"/>
  <c r="D15" i="6"/>
  <c r="D14" i="6"/>
  <c r="D13" i="6"/>
  <c r="D12" i="6"/>
  <c r="D11" i="6"/>
  <c r="D10" i="6"/>
  <c r="D9" i="6"/>
  <c r="D8" i="6"/>
  <c r="D7" i="6"/>
  <c r="AD21" i="24" l="1"/>
  <c r="AC21" i="24"/>
  <c r="F27" i="8"/>
  <c r="F26" i="8"/>
  <c r="J27" i="8"/>
  <c r="J26" i="8"/>
  <c r="T2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tc={668A14EF-562D-4F30-9249-38D9BB45B5EB}</author>
  </authors>
  <commentList>
    <comment ref="S20" authorId="0" shapeId="0" xr:uid="{668A14EF-562D-4F30-9249-38D9BB45B5E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 Zellen sind nicht gesperrt und können überschrieben werden.
Die Formeln für das spezifische Retentionsvolumen weisen in den Randbereichen Abweichungen auf.
Für genaue Resultate müssen die Werte aus dem Diagramm Abb. DA21d abgelesen werden
(siehe nächstes Tabellenblatt).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tc={47DBBADB-A0E6-45B6-8785-539F79FB6246}</author>
  </authors>
  <commentList>
    <comment ref="C81" authorId="0" shapeId="0" xr:uid="{47DBBADB-A0E6-45B6-8785-539F79FB624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=WENN(S21&gt;120;"manuell ausfüllen";WENN(ISTZAHL(SUCHEN("z = 10";$C$14));0.0000014253084250895*S21^4-0.000490544312352389*S21^3+0.0686614946120389*S21^2-5.88843777601304*S21+392.433643394725;WENN(ISTZAHL(SUCHEN("z = 5";$C$14));2.52137294710951E-06*S21^4 - 0.000776878230287832*S21^3 + 0.092008805105845*S21^2 - 6.27801347451445*S21 + 340.174523297871;WENN(ISTZAHL(SUCHEN("z = 2";$C$14));1.05732806513457E-06*S21^4 - 0.000373522447856683*S21^3 + 0.0538136741830027*S21^2 - 4.5542637155571*S21 + 253.955634730108;WENN(ISTZAHL(SUCHEN("z = 1";$C$14));1.60582284191831E-06*S21^4 - 0.000489702708130209*S21^3 + 0.0598554407071363*S21^2 - 4.24143264300652*S21 + 195.554539839929;WENN(ISTZAHL(SUCHEN("z = 0.5";$C$14));1.20007632783969E-06*S21^4 - 0.000373029837368644*S21^3 + 0.046199513485575*S21^2 - 3.22185516171928*S21 + 133.553664355275;))))))</t>
      </text>
    </comment>
  </commentList>
</comments>
</file>

<file path=xl/sharedStrings.xml><?xml version="1.0" encoding="utf-8"?>
<sst xmlns="http://schemas.openxmlformats.org/spreadsheetml/2006/main" count="460" uniqueCount="256">
  <si>
    <t>Strassenabschnitt innerorts</t>
  </si>
  <si>
    <t>Regenspende R:</t>
  </si>
  <si>
    <t>Jährlichkeit:</t>
  </si>
  <si>
    <t>Jahre</t>
  </si>
  <si>
    <t>Plan</t>
  </si>
  <si>
    <t>Funktion</t>
  </si>
  <si>
    <t>y-Achse</t>
  </si>
  <si>
    <t>y (spez. Ret.vol.)</t>
  </si>
  <si>
    <t>Funktion zu Graph z = 10</t>
  </si>
  <si>
    <t>Kontrolle Differenz</t>
  </si>
  <si>
    <t>Eingabe</t>
  </si>
  <si>
    <t>Resultat</t>
  </si>
  <si>
    <r>
      <t>x (q</t>
    </r>
    <r>
      <rPr>
        <vertAlign val="subscript"/>
        <sz val="11"/>
        <color theme="1"/>
        <rFont val="Calibri"/>
        <family val="2"/>
        <scheme val="minor"/>
      </rPr>
      <t>ab</t>
    </r>
    <r>
      <rPr>
        <sz val="11"/>
        <color theme="1"/>
        <rFont val="Calibri"/>
        <family val="2"/>
        <scheme val="minor"/>
      </rPr>
      <t>)</t>
    </r>
  </si>
  <si>
    <t>x-Achse</t>
  </si>
  <si>
    <t>(ca. x2)</t>
  </si>
  <si>
    <t>"Achtung: Nachkommastellen für Trendlinienformel auf mind. 20 stellen!"</t>
  </si>
  <si>
    <t>Funktion zu Graph z = 5</t>
  </si>
  <si>
    <t>Jährlichkeit</t>
  </si>
  <si>
    <t>z = 5</t>
  </si>
  <si>
    <t>z = 10</t>
  </si>
  <si>
    <t>Funktion zu Graph z = 2</t>
  </si>
  <si>
    <t>Funktion zu Graph z = 1</t>
  </si>
  <si>
    <t>Funktion zu Graph z = 0.5</t>
  </si>
  <si>
    <t>z = 2</t>
  </si>
  <si>
    <t>z = 1</t>
  </si>
  <si>
    <t>z = 0.5</t>
  </si>
  <si>
    <t>Retentionsvolumen</t>
  </si>
  <si>
    <t>Name</t>
  </si>
  <si>
    <t>Versickerungszonen gemäss Geoportal Kanton Bern</t>
  </si>
  <si>
    <t>Flurabstand 1-3 m</t>
  </si>
  <si>
    <t>gut durchlässig / Deckschicht &lt; 3m / Flurabstand &gt; 3 m</t>
  </si>
  <si>
    <t>gut durchlässig / Deckschicht &gt; 3m / Flurabstand &gt; 3 m</t>
  </si>
  <si>
    <t>mässig durchlässig / Deckschicht &lt; 3m / Flurabstand &gt; 3 m</t>
  </si>
  <si>
    <t>mässig durchlässig / Deckschicht &gt; 3m / Flurabstand &gt; 3 m</t>
  </si>
  <si>
    <t>schlecht durchlässig / Flurabstand &gt; 3 m</t>
  </si>
  <si>
    <t>Flurabstand &lt; 1 m</t>
  </si>
  <si>
    <t>undurchlässige Schichten (Fels, Lehm, Seekreide)</t>
  </si>
  <si>
    <t>Versickerungsversuch für Sickerleistung zwingend (Oberboden und Untergrund).</t>
  </si>
  <si>
    <t>Versickerungstyp</t>
  </si>
  <si>
    <t>Versickerungsleistung</t>
  </si>
  <si>
    <t>Abschnitt</t>
  </si>
  <si>
    <t>Herkunftsfläche</t>
  </si>
  <si>
    <t>Flächentyp</t>
  </si>
  <si>
    <t>RB 1, Gewässerschutzbereich</t>
  </si>
  <si>
    <t>RB 2, Niederschlagswasser Belastungsklassen</t>
  </si>
  <si>
    <t>RB 3, Grundwasserflurabstand</t>
  </si>
  <si>
    <t>RB 5, Sickerleistung Boden und Untergrund</t>
  </si>
  <si>
    <t>ja</t>
  </si>
  <si>
    <t>nein</t>
  </si>
  <si>
    <t>Typ 1</t>
  </si>
  <si>
    <t>Typ 3</t>
  </si>
  <si>
    <t>Typ 4</t>
  </si>
  <si>
    <t>Typ 2a</t>
  </si>
  <si>
    <t>Typ 2b</t>
  </si>
  <si>
    <t>nicht vorhanden (zulässig)</t>
  </si>
  <si>
    <t>vorhanden (unter Umständen eingeschränkt zulässig)</t>
  </si>
  <si>
    <t>RB 6, Bäume und Versickerung</t>
  </si>
  <si>
    <t>Versickerung mit Bodenpassage</t>
  </si>
  <si>
    <t>Versickerung ohne Bodenpassage mit Humus-Anteilen</t>
  </si>
  <si>
    <t>Versickerung ohne Bodenpassage rein mineralisch</t>
  </si>
  <si>
    <t>unterirdische Versickerung</t>
  </si>
  <si>
    <t>Ergänzende blau-grüne Elemente</t>
  </si>
  <si>
    <t>Gewässerschutzbereich
(siehe Geoportal Kanton Bern)</t>
  </si>
  <si>
    <t>Verkehrsfrequenz (DTV)</t>
  </si>
  <si>
    <t>Anteil Schwerverkehr in %</t>
  </si>
  <si>
    <t>Steigung in %</t>
  </si>
  <si>
    <t>Strassenabschnitt innerorts
(zutreffend?)</t>
  </si>
  <si>
    <t>Belastungsklasse
(VSA Tabellen B7 / B8)</t>
  </si>
  <si>
    <t>Belastete Standorte
(siehe Geoportal Kanton Bern)</t>
  </si>
  <si>
    <t>RB 4, belastete Standorte</t>
  </si>
  <si>
    <t>Strassenreinigung
(Anzahl pro Monat /
Stadt Bern i.d.R. 4 Stk)</t>
  </si>
  <si>
    <t>Zulässigkeitsprüfung</t>
  </si>
  <si>
    <t>8 = 3+6</t>
  </si>
  <si>
    <t>9 = (3*4)+(6*7)</t>
  </si>
  <si>
    <t>alt</t>
  </si>
  <si>
    <t>neu</t>
  </si>
  <si>
    <t>WENN(S21&gt;120;"manuell ausfüllen";WENN(ISTZAHL(SUCHEN("z = 10";$C$14));0.0000014253084250895*S21^4-0.000490544312352389*S21^3+0.0686614946120389*S21^2-5.88843777601304*S21+392.433643394725)</t>
  </si>
  <si>
    <t>WENN(S21&gt;120;"manuell ausfüllen";WENN(ISTZAHL(SUCHEN("z = 5";$C$14));2.52137294710951E-06*S21^4 - 0.000776878230287832*S21^3 + 0.092008805105845*S21^2 - 6.27801347451445*S21 + 340.174523297871)</t>
  </si>
  <si>
    <t>WENN(S21&gt;120;"manuell ausfüllen";WENN(ISTZAHL(SUCHEN("z = 2";$C$14));1.05732806513457E-06*S21^4 - 0.000373522447856683*S21^3 + 0.0538136741830027*S21^2 - 4.5542637155571*S21 + 253.955634730108)</t>
  </si>
  <si>
    <t>WENN(S21&gt;120;"manuell ausfüllen";WENN(ISTZAHL(SUCHEN("z = 1";$C$14));1.60582284191831E-06*S21^4 - 0.000489702708130209*S21^3 + 0.0598554407071363*S21^2 - 4.24143264300652*S21 + 195.554539839929)</t>
  </si>
  <si>
    <t>WENN(S21&gt;120;"manuell ausfüllen";WENN(ISTZAHL(SUCHEN("z = 0.5";$C$14));1.20007632783969E-06*S21^4 - 0.000373029837368644*S21^3 + 0.046199513485575*S21^2 - 3.22185516171928*S21 + 133.553664355275)</t>
  </si>
  <si>
    <t>…</t>
  </si>
  <si>
    <t>Fn ln(x)</t>
  </si>
  <si>
    <t>polynomisch 4 Grad</t>
  </si>
  <si>
    <r>
      <t>Fn e</t>
    </r>
    <r>
      <rPr>
        <i/>
        <vertAlign val="superscript"/>
        <sz val="11"/>
        <color theme="5"/>
        <rFont val="Calibri"/>
        <family val="2"/>
        <scheme val="minor"/>
      </rPr>
      <t>(x)</t>
    </r>
  </si>
  <si>
    <r>
      <t>schlechteres Bestimmtheitsmass "R" als Fn e</t>
    </r>
    <r>
      <rPr>
        <b/>
        <vertAlign val="superscript"/>
        <sz val="11"/>
        <color rgb="FFFF0000"/>
        <rFont val="Calibri"/>
        <family val="2"/>
        <scheme val="minor"/>
      </rPr>
      <t>(x)</t>
    </r>
    <r>
      <rPr>
        <b/>
        <sz val="11"/>
        <color rgb="FFFF0000"/>
        <rFont val="Calibri"/>
        <family val="2"/>
        <scheme val="minor"/>
      </rPr>
      <t xml:space="preserve"> aber relativ kleine Abweichungen bei kleinen x-Werten</t>
    </r>
  </si>
  <si>
    <t>UNGÜLTIG / PROBLEM: besseres Bestimmtheitsmass "R" als Fn ln(x) aber sehr grosse Abweichungen bei kleinen x-Werten</t>
  </si>
  <si>
    <t>y = -77.5339260435711 * ln(x) + 509.962584823391</t>
  </si>
  <si>
    <t>Vorlage</t>
  </si>
  <si>
    <t>y = -106.4 * ln(x) + 633.22</t>
  </si>
  <si>
    <t>y = -99.85ln(x) + 580.34</t>
  </si>
  <si>
    <t>y = -69.8967505634618 * ln(x) + 439.365954460171</t>
  </si>
  <si>
    <t>digitalisierte Funktionen aus Abb. DA 21d</t>
  </si>
  <si>
    <t>(Wert aus "C. Dimensionierung Versickerung")</t>
  </si>
  <si>
    <t>≥ 1 m (zulässig)</t>
  </si>
  <si>
    <r>
      <t>≥ 2 l/min/m</t>
    </r>
    <r>
      <rPr>
        <vertAlign val="superscript"/>
        <sz val="10"/>
        <color theme="1"/>
        <rFont val="Arial"/>
        <family val="2"/>
      </rPr>
      <t>2</t>
    </r>
    <r>
      <rPr>
        <sz val="10"/>
        <color theme="1"/>
        <rFont val="Arial"/>
        <family val="2"/>
      </rPr>
      <t xml:space="preserve"> (zulässig, viel Handlungsspielraum für Verdunstung und Versickerung)</t>
    </r>
  </si>
  <si>
    <r>
      <t>&lt; 2 l/min/m</t>
    </r>
    <r>
      <rPr>
        <vertAlign val="superscript"/>
        <sz val="10"/>
        <color theme="1"/>
        <rFont val="Arial"/>
        <family val="2"/>
      </rPr>
      <t>2</t>
    </r>
    <r>
      <rPr>
        <sz val="10"/>
        <color theme="1"/>
        <rFont val="Arial"/>
        <family val="2"/>
      </rPr>
      <t xml:space="preserve"> (zulässig, Handlungsspielraum beschränkt / Kombination mit Typ 4 wichtig)</t>
    </r>
  </si>
  <si>
    <t>Projektkenndaten</t>
  </si>
  <si>
    <t>x.   Dropdownmenüs</t>
  </si>
  <si>
    <t>Projektname</t>
  </si>
  <si>
    <t>Projektphase</t>
  </si>
  <si>
    <t>Datum</t>
  </si>
  <si>
    <t>Projektphasen SIA103</t>
  </si>
  <si>
    <t>11. Bedürfnisformulierung, Lösungsstrategie</t>
  </si>
  <si>
    <t>21. Definition Bauvorhaben, Machbarkeitsstudie</t>
  </si>
  <si>
    <t>22. Auswahlverfahren</t>
  </si>
  <si>
    <t>31. Vorprojekt</t>
  </si>
  <si>
    <t>32. Bauprojekt</t>
  </si>
  <si>
    <t>33. Bewilligungsverfahren / Auflageprojekt</t>
  </si>
  <si>
    <t>41. Ausschreibung, Offertvergleich, Vergabeantrag</t>
  </si>
  <si>
    <t>51. Ausführungsprojekt</t>
  </si>
  <si>
    <t>52. Ausführung</t>
  </si>
  <si>
    <t>53. Inbetriebnahme, Abschluss</t>
  </si>
  <si>
    <t>61. Betrieb</t>
  </si>
  <si>
    <t>62. Überwachung / Überprüfung / Wartung</t>
  </si>
  <si>
    <t>63. Instandhaltung</t>
  </si>
  <si>
    <t>A</t>
  </si>
  <si>
    <t>B</t>
  </si>
  <si>
    <t>C</t>
  </si>
  <si>
    <t>gez.</t>
  </si>
  <si>
    <t>Beschreibung / Änderungen</t>
  </si>
  <si>
    <t>Sachbearbeiter*in</t>
  </si>
  <si>
    <t>Auftr.</t>
  </si>
  <si>
    <t>Korrex</t>
  </si>
  <si>
    <t>Bemerkungen:</t>
  </si>
  <si>
    <t>übriger Bereich üB</t>
  </si>
  <si>
    <t>Gewässerschutzbereich Au</t>
  </si>
  <si>
    <t>Verlinkung Tab. B. und C. allenfalls möglich mit Sverweis (x) für Zulässig?</t>
  </si>
  <si>
    <t>10 = 9/10'000</t>
  </si>
  <si>
    <t>11 = 9*R</t>
  </si>
  <si>
    <t>425099 Musterstrasse</t>
  </si>
  <si>
    <t>Musterstrasse</t>
  </si>
  <si>
    <t>Flächennummer /
Flächenname</t>
  </si>
  <si>
    <t>Ʃ</t>
  </si>
  <si>
    <t>±</t>
  </si>
  <si>
    <t>keine Versickerungsanlage und keine Vertiefung</t>
  </si>
  <si>
    <t>Asphaltbelag</t>
  </si>
  <si>
    <t>Trottoir</t>
  </si>
  <si>
    <t>Hinweis</t>
  </si>
  <si>
    <t>Beurteilung der Kombination Versickerung mit Bäumen</t>
  </si>
  <si>
    <t>A.   Deckblatt Zulässigkeitsprüfung und Dimensionierungsnachweis</t>
  </si>
  <si>
    <t>Milena Muster AG</t>
  </si>
  <si>
    <t>kein Baum vorhanden</t>
  </si>
  <si>
    <t>Zulässigkeit aufgrund Randbedingungen RB 1-6; Weitere Faktoren FT 1-8 sind projektspezifisch ebenfalls zu berücksichtigen.</t>
  </si>
  <si>
    <t>an Ort des Anfalls kein Dimensionierungsnachweis nötig (z.B. in C. übergeordnet)</t>
  </si>
  <si>
    <t>&lt; 1 m (Tabelle 4. überprüfen)</t>
  </si>
  <si>
    <t>global</t>
  </si>
  <si>
    <t>Bemerkungen zu den vorliegenden Tabellen:</t>
  </si>
  <si>
    <t>-</t>
  </si>
  <si>
    <t>Die Zulässigkeits- und Dimensionierungstabellen werden seitens Tiefbau Stadt Bern als Hilfsmittel zur</t>
  </si>
  <si>
    <t>Verfügung gestellt. Die Verantwortung für die Richtigkeit, Vollständigkeit, Genauigkeit und Aktualität</t>
  </si>
  <si>
    <t>obliegt nicht dem Tiefbauamt, sondern dem jeweiligen Planungsbüro.</t>
  </si>
  <si>
    <t>Die Tabellen decken nicht alle Möglichkeiten ab. Abweichende Fälle müssen gesondert aufgezeigt</t>
  </si>
  <si>
    <t>und begründet werden.</t>
  </si>
  <si>
    <t>Bei der Zulässigkeitsprüfung wird jeweils pro Versickerungsfläche nur eine Einleitfläche berücksichtigt.</t>
  </si>
  <si>
    <t>Falls die Versickerungsfläche nicht ausreicht (z.B. Überlast und keine Retention) muss die Ableitung</t>
  </si>
  <si>
    <t>auf weitere Flächen entsprechend überprüft werden.</t>
  </si>
  <si>
    <t>≥ 2 l/min/m2 (zulässig, viel Handlungsspielraum für Verdunstung und Versickerung)</t>
  </si>
  <si>
    <t>Versionsverlauf</t>
  </si>
  <si>
    <t>Die Höchstwerte der Regenspende stammen aus den Regenauswertungen IDH Bern 1981-2020.</t>
  </si>
  <si>
    <t>y. Versionsverlauf</t>
  </si>
  <si>
    <t>AH: Tabelle 4. "zulässig mit Behandlung" möglichst vermeiden / deshalb evtl. nur Verweis auf AH / Tab. 4</t>
  </si>
  <si>
    <t>Beurteilung</t>
  </si>
  <si>
    <t>Beurteilung ob Versickerungsleistung grösser als Regenwasserabfluss</t>
  </si>
  <si>
    <t>Werte C (Abflussbeiwerte): Definition aus VSA-RL oder SN592'000 als Dropdown?</t>
  </si>
  <si>
    <t>Abflussbeiwert
C [-]</t>
  </si>
  <si>
    <t>TAB neu TSB anpassen</t>
  </si>
  <si>
    <t>Veröffentlicht:</t>
  </si>
  <si>
    <t>Änderungen:</t>
  </si>
  <si>
    <t>Basisversion</t>
  </si>
  <si>
    <t>Version (neueste zuoberst)</t>
  </si>
  <si>
    <t>Dimensionierung</t>
  </si>
  <si>
    <t>Unterirdische Versicherung</t>
  </si>
  <si>
    <t>Formeln:</t>
  </si>
  <si>
    <r>
      <t>Einzugsfläche (A</t>
    </r>
    <r>
      <rPr>
        <b/>
        <vertAlign val="subscript"/>
        <sz val="9"/>
        <color theme="0"/>
        <rFont val="Arial"/>
        <family val="2"/>
      </rPr>
      <t>E</t>
    </r>
    <r>
      <rPr>
        <b/>
        <sz val="9"/>
        <color theme="0"/>
        <rFont val="Arial"/>
        <family val="2"/>
      </rPr>
      <t>)</t>
    </r>
  </si>
  <si>
    <r>
      <t>Fläche in m</t>
    </r>
    <r>
      <rPr>
        <vertAlign val="superscript"/>
        <sz val="9"/>
        <color theme="1"/>
        <rFont val="Arial"/>
        <family val="2"/>
      </rPr>
      <t>2</t>
    </r>
  </si>
  <si>
    <r>
      <t>A</t>
    </r>
    <r>
      <rPr>
        <vertAlign val="subscript"/>
        <sz val="9"/>
        <color theme="1"/>
        <rFont val="Arial"/>
        <family val="2"/>
      </rPr>
      <t>E</t>
    </r>
    <r>
      <rPr>
        <sz val="9"/>
        <color theme="1"/>
        <rFont val="Arial"/>
        <family val="2"/>
      </rPr>
      <t xml:space="preserve"> : A</t>
    </r>
    <r>
      <rPr>
        <vertAlign val="subscript"/>
        <sz val="9"/>
        <color theme="1"/>
        <rFont val="Arial"/>
        <family val="2"/>
      </rPr>
      <t>V</t>
    </r>
  </si>
  <si>
    <r>
      <t>Versickerungsanlage
(A</t>
    </r>
    <r>
      <rPr>
        <vertAlign val="subscript"/>
        <sz val="9"/>
        <color theme="1"/>
        <rFont val="Arial"/>
        <family val="2"/>
      </rPr>
      <t>E</t>
    </r>
    <r>
      <rPr>
        <sz val="9"/>
        <color theme="1"/>
        <rFont val="Arial"/>
        <family val="2"/>
      </rPr>
      <t xml:space="preserve"> : A</t>
    </r>
    <r>
      <rPr>
        <vertAlign val="subscript"/>
        <sz val="9"/>
        <color theme="1"/>
        <rFont val="Arial"/>
        <family val="2"/>
      </rPr>
      <t>V</t>
    </r>
    <r>
      <rPr>
        <sz val="9"/>
        <color theme="1"/>
        <rFont val="Arial"/>
        <family val="2"/>
      </rPr>
      <t xml:space="preserve"> ≥ 5)</t>
    </r>
  </si>
  <si>
    <r>
      <t xml:space="preserve">Systemtyp Versickerung gemäss Arbeitshilfe
</t>
    </r>
    <r>
      <rPr>
        <b/>
        <sz val="9"/>
        <color theme="1"/>
        <rFont val="Arial"/>
        <family val="2"/>
      </rPr>
      <t>Tabelle 4</t>
    </r>
  </si>
  <si>
    <r>
      <rPr>
        <sz val="9"/>
        <color theme="1"/>
        <rFont val="Arial"/>
        <family val="2"/>
      </rPr>
      <t>Arbeitshilfe: Niederschlagswasser-management im öffentlichen Raum;</t>
    </r>
    <r>
      <rPr>
        <b/>
        <sz val="9"/>
        <color theme="1"/>
        <rFont val="Arial"/>
        <family val="2"/>
      </rPr>
      <t xml:space="preserve">
Tabelle 4</t>
    </r>
  </si>
  <si>
    <r>
      <t>Versickerungsleistung S</t>
    </r>
    <r>
      <rPr>
        <b/>
        <vertAlign val="subscript"/>
        <sz val="9"/>
        <rFont val="Arial"/>
        <family val="2"/>
      </rPr>
      <t>spezif</t>
    </r>
    <r>
      <rPr>
        <b/>
        <sz val="9"/>
        <rFont val="Arial"/>
        <family val="2"/>
      </rPr>
      <t xml:space="preserve"> für Bodenpassage i.d.R. nicht mehr als 2 l/min pro m</t>
    </r>
    <r>
      <rPr>
        <b/>
        <vertAlign val="superscript"/>
        <sz val="9"/>
        <rFont val="Arial"/>
        <family val="2"/>
      </rPr>
      <t>2</t>
    </r>
    <r>
      <rPr>
        <b/>
        <sz val="9"/>
        <rFont val="Arial"/>
        <family val="2"/>
      </rPr>
      <t>.</t>
    </r>
  </si>
  <si>
    <r>
      <t>l/s pro m</t>
    </r>
    <r>
      <rPr>
        <b/>
        <vertAlign val="superscript"/>
        <sz val="9"/>
        <color theme="1"/>
        <rFont val="Arial"/>
        <family val="2"/>
      </rPr>
      <t>2</t>
    </r>
  </si>
  <si>
    <r>
      <t>beregnete Versickerungsfläche (A</t>
    </r>
    <r>
      <rPr>
        <b/>
        <vertAlign val="subscript"/>
        <sz val="9"/>
        <color theme="0"/>
        <rFont val="Arial"/>
        <family val="2"/>
      </rPr>
      <t>E</t>
    </r>
    <r>
      <rPr>
        <b/>
        <sz val="9"/>
        <color theme="0"/>
        <rFont val="Arial"/>
        <family val="2"/>
      </rPr>
      <t xml:space="preserve"> aus A</t>
    </r>
    <r>
      <rPr>
        <b/>
        <vertAlign val="subscript"/>
        <sz val="9"/>
        <color theme="0"/>
        <rFont val="Arial"/>
        <family val="2"/>
      </rPr>
      <t>V</t>
    </r>
    <r>
      <rPr>
        <b/>
        <sz val="9"/>
        <color theme="0"/>
        <rFont val="Arial"/>
        <family val="2"/>
      </rPr>
      <t>)</t>
    </r>
  </si>
  <si>
    <r>
      <t>reduzierte Einzugsfläche (A</t>
    </r>
    <r>
      <rPr>
        <b/>
        <vertAlign val="subscript"/>
        <sz val="9"/>
        <color theme="0"/>
        <rFont val="Arial"/>
        <family val="2"/>
      </rPr>
      <t>E,red</t>
    </r>
    <r>
      <rPr>
        <b/>
        <sz val="9"/>
        <color theme="0"/>
        <rFont val="Arial"/>
        <family val="2"/>
      </rPr>
      <t>) und Abfluss</t>
    </r>
  </si>
  <si>
    <r>
      <t>Versickerungsfläche (A</t>
    </r>
    <r>
      <rPr>
        <b/>
        <vertAlign val="subscript"/>
        <sz val="9"/>
        <color theme="0"/>
        <rFont val="Arial"/>
        <family val="2"/>
      </rPr>
      <t>V</t>
    </r>
    <r>
      <rPr>
        <b/>
        <sz val="9"/>
        <color theme="0"/>
        <rFont val="Arial"/>
        <family val="2"/>
      </rPr>
      <t>)</t>
    </r>
  </si>
  <si>
    <r>
      <t>Einzugsfläche
A</t>
    </r>
    <r>
      <rPr>
        <vertAlign val="subscript"/>
        <sz val="9"/>
        <color theme="1"/>
        <rFont val="Arial"/>
        <family val="2"/>
      </rPr>
      <t>E</t>
    </r>
    <r>
      <rPr>
        <sz val="9"/>
        <color theme="1"/>
        <rFont val="Arial"/>
        <family val="2"/>
      </rPr>
      <t xml:space="preserve"> [m</t>
    </r>
    <r>
      <rPr>
        <vertAlign val="superscript"/>
        <sz val="9"/>
        <color theme="1"/>
        <rFont val="Arial"/>
        <family val="2"/>
      </rPr>
      <t>2</t>
    </r>
    <r>
      <rPr>
        <sz val="9"/>
        <color theme="1"/>
        <rFont val="Arial"/>
        <family val="2"/>
      </rPr>
      <t>]</t>
    </r>
  </si>
  <si>
    <r>
      <t>Einzugsflächen Total
A</t>
    </r>
    <r>
      <rPr>
        <vertAlign val="subscript"/>
        <sz val="9"/>
        <color theme="1"/>
        <rFont val="Arial"/>
        <family val="2"/>
      </rPr>
      <t>E</t>
    </r>
    <r>
      <rPr>
        <sz val="9"/>
        <color theme="1"/>
        <rFont val="Arial"/>
        <family val="2"/>
      </rPr>
      <t xml:space="preserve"> [m</t>
    </r>
    <r>
      <rPr>
        <vertAlign val="superscript"/>
        <sz val="9"/>
        <color theme="1"/>
        <rFont val="Arial"/>
        <family val="2"/>
      </rPr>
      <t>2</t>
    </r>
    <r>
      <rPr>
        <sz val="9"/>
        <color theme="1"/>
        <rFont val="Arial"/>
        <family val="2"/>
      </rPr>
      <t>]</t>
    </r>
  </si>
  <si>
    <r>
      <t>Einzugsflächen Total
reduziert 
A</t>
    </r>
    <r>
      <rPr>
        <vertAlign val="subscript"/>
        <sz val="9"/>
        <color theme="1"/>
        <rFont val="Arial"/>
        <family val="2"/>
      </rPr>
      <t>E red.</t>
    </r>
    <r>
      <rPr>
        <sz val="9"/>
        <color theme="1"/>
        <rFont val="Arial"/>
        <family val="2"/>
      </rPr>
      <t xml:space="preserve"> [m</t>
    </r>
    <r>
      <rPr>
        <vertAlign val="superscript"/>
        <sz val="9"/>
        <color theme="1"/>
        <rFont val="Arial"/>
        <family val="2"/>
      </rPr>
      <t>2</t>
    </r>
    <r>
      <rPr>
        <sz val="9"/>
        <color theme="1"/>
        <rFont val="Arial"/>
        <family val="2"/>
      </rPr>
      <t>]</t>
    </r>
  </si>
  <si>
    <r>
      <t>Einzugsflächen Total
reduziert
A</t>
    </r>
    <r>
      <rPr>
        <vertAlign val="subscript"/>
        <sz val="9"/>
        <color theme="1"/>
        <rFont val="Arial"/>
        <family val="2"/>
      </rPr>
      <t>E red.</t>
    </r>
    <r>
      <rPr>
        <sz val="9"/>
        <color theme="1"/>
        <rFont val="Arial"/>
        <family val="2"/>
      </rPr>
      <t xml:space="preserve"> [ha]</t>
    </r>
  </si>
  <si>
    <r>
      <t>Regenwasserabfluss
Q</t>
    </r>
    <r>
      <rPr>
        <vertAlign val="subscript"/>
        <sz val="9"/>
        <color theme="1"/>
        <rFont val="Arial"/>
        <family val="2"/>
      </rPr>
      <t>R</t>
    </r>
    <r>
      <rPr>
        <sz val="9"/>
        <color theme="1"/>
        <rFont val="Arial"/>
        <family val="2"/>
      </rPr>
      <t xml:space="preserve"> [l/s]</t>
    </r>
  </si>
  <si>
    <r>
      <t>Bestimmung spezifischer Abfluss
q</t>
    </r>
    <r>
      <rPr>
        <vertAlign val="subscript"/>
        <sz val="9"/>
        <color theme="1"/>
        <rFont val="Arial"/>
        <family val="2"/>
      </rPr>
      <t>ab</t>
    </r>
    <r>
      <rPr>
        <sz val="9"/>
        <color theme="1"/>
        <rFont val="Arial"/>
        <family val="2"/>
      </rPr>
      <t xml:space="preserve"> [l/(s*ha</t>
    </r>
    <r>
      <rPr>
        <vertAlign val="subscript"/>
        <sz val="9"/>
        <color theme="1"/>
        <rFont val="Arial"/>
        <family val="2"/>
      </rPr>
      <t>red</t>
    </r>
    <r>
      <rPr>
        <sz val="9"/>
        <color theme="1"/>
        <rFont val="Arial"/>
        <family val="2"/>
      </rPr>
      <t>)]</t>
    </r>
  </si>
  <si>
    <r>
      <t>Erforderliches Retentionsvolumen
V</t>
    </r>
    <r>
      <rPr>
        <vertAlign val="subscript"/>
        <sz val="9"/>
        <color theme="1"/>
        <rFont val="Arial"/>
        <family val="2"/>
      </rPr>
      <t>R</t>
    </r>
    <r>
      <rPr>
        <sz val="9"/>
        <color theme="1"/>
        <rFont val="Arial"/>
        <family val="2"/>
      </rPr>
      <t xml:space="preserve"> [m</t>
    </r>
    <r>
      <rPr>
        <vertAlign val="superscript"/>
        <sz val="9"/>
        <color theme="1"/>
        <rFont val="Arial"/>
        <family val="2"/>
      </rPr>
      <t>3</t>
    </r>
    <r>
      <rPr>
        <sz val="9"/>
        <color theme="1"/>
        <rFont val="Arial"/>
        <family val="2"/>
      </rPr>
      <t>]</t>
    </r>
  </si>
  <si>
    <r>
      <t>m</t>
    </r>
    <r>
      <rPr>
        <vertAlign val="superscript"/>
        <sz val="7"/>
        <color theme="5"/>
        <rFont val="Arial"/>
        <family val="2"/>
      </rPr>
      <t>2</t>
    </r>
    <r>
      <rPr>
        <sz val="7"/>
        <color theme="5"/>
        <rFont val="Arial"/>
        <family val="2"/>
      </rPr>
      <t xml:space="preserve"> in ha</t>
    </r>
  </si>
  <si>
    <t>Versickerungsflächen-Nr. /
Flächenname</t>
  </si>
  <si>
    <r>
      <t xml:space="preserve">Versickerungsflächen-Nr. /
Flächenname
</t>
    </r>
    <r>
      <rPr>
        <sz val="8"/>
        <color rgb="FFC00000"/>
        <rFont val="Arial"/>
        <family val="2"/>
      </rPr>
      <t>(beregnete Versickerungsflächen müssen hier als Einzugsfläche A</t>
    </r>
    <r>
      <rPr>
        <vertAlign val="subscript"/>
        <sz val="8"/>
        <color rgb="FFC00000"/>
        <rFont val="Arial"/>
        <family val="2"/>
      </rPr>
      <t>E</t>
    </r>
    <r>
      <rPr>
        <sz val="8"/>
        <color rgb="FFC00000"/>
        <rFont val="Arial"/>
        <family val="2"/>
      </rPr>
      <t xml:space="preserve"> erfasst werden)</t>
    </r>
  </si>
  <si>
    <t>Regenspende R (Betrachtung 10min Höchstwerte IDH Bern 1981-2020.)</t>
  </si>
  <si>
    <r>
      <t>l/s pro m</t>
    </r>
    <r>
      <rPr>
        <vertAlign val="superscript"/>
        <sz val="10"/>
        <color theme="1"/>
        <rFont val="Arial"/>
        <family val="2"/>
      </rPr>
      <t>2</t>
    </r>
  </si>
  <si>
    <t>Um eine bessere Übersicht und effizientere Bearbeitung zu gewährleisten, bitten wir Sie, die Unterlagen</t>
  </si>
  <si>
    <t>Die farblich hinterlegten Zellen sind zu erfassen.</t>
  </si>
  <si>
    <t>/</t>
  </si>
  <si>
    <t>Planungsbüro</t>
  </si>
  <si>
    <t>wenn 8 ≥ 5.0</t>
  </si>
  <si>
    <t>Tabelle 4.</t>
  </si>
  <si>
    <t>Geoportal Kanton Bern</t>
  </si>
  <si>
    <t>13+15+17+19-20</t>
  </si>
  <si>
    <t>Messungen</t>
  </si>
  <si>
    <t>Abklärung</t>
  </si>
  <si>
    <t>mit Behörde</t>
  </si>
  <si>
    <t>Stadtplan Bern (Rubrik Planen)</t>
  </si>
  <si>
    <t>/ Versuche</t>
  </si>
  <si>
    <t>Annahmen / Erfahrungen</t>
  </si>
  <si>
    <t>Annahmen / Erfahrungen / Versuche</t>
  </si>
  <si>
    <t>Abflussbeiwert C [-]</t>
  </si>
  <si>
    <t>Thomas Tester</t>
  </si>
  <si>
    <t>Phase 2.</t>
  </si>
  <si>
    <t>EZG auf ES/SS Zusammenfassen</t>
  </si>
  <si>
    <t>Die Tabellen sind der Reihe nach auszufüllen (TAB-A, TAB-B, TAB-C, allenfalls Werte aus Abb. DA21d)</t>
  </si>
  <si>
    <t>Ableitung, Risiken und Schadenpotential</t>
  </si>
  <si>
    <t>Hinweise und Kommentare</t>
  </si>
  <si>
    <t>Arbeitshilfe: Urbaner Wasserhaushalt, Niederschlagswassermanagement im öffentlichen Raum</t>
  </si>
  <si>
    <t>für deren Prüfung möglichst digital einzureichen (optimalerweise als PDF und Excel-Datei).</t>
  </si>
  <si>
    <t>Flurabstand Grundwasser
(HW10-Karte und effektive Terrainkote)</t>
  </si>
  <si>
    <t>Schlechtere Sickerleistung von Boden und Untergrund
(spezifische Versuche, Unterlagen / grobe Hinweise siehe Geoportal Kanton Bern)</t>
  </si>
  <si>
    <r>
      <t xml:space="preserve">Versickerungsanlage und / oder Vertiefung </t>
    </r>
    <r>
      <rPr>
        <sz val="10"/>
        <color theme="1"/>
        <rFont val="Arial"/>
        <family val="2"/>
      </rPr>
      <t xml:space="preserve">→ </t>
    </r>
    <r>
      <rPr>
        <sz val="10"/>
        <color theme="1"/>
        <rFont val="Arial"/>
        <family val="2"/>
      </rPr>
      <t>Baum oberhalb Halbfüllung!</t>
    </r>
  </si>
  <si>
    <r>
      <t>Abbildung DA 21d</t>
    </r>
    <r>
      <rPr>
        <sz val="10"/>
        <color theme="1"/>
        <rFont val="Arial"/>
        <family val="2"/>
      </rPr>
      <t xml:space="preserve">   Bemessungsdiagramm für kleine Versickerungs- und Retentionsanlagen nach SN 640 350 (Ausgabe 2000)</t>
    </r>
  </si>
  <si>
    <r>
      <t>B.   Zulässigkeitsprüfung</t>
    </r>
    <r>
      <rPr>
        <sz val="9"/>
        <color theme="1"/>
        <rFont val="Arial"/>
        <family val="2"/>
      </rPr>
      <t xml:space="preserve">   Arbeitshilfe: Urbaner Wasserhaushalt, Niederschlagswassermanagement im öffentlichen Raum</t>
    </r>
  </si>
  <si>
    <r>
      <t>C.   Dimensionierungsnachweis</t>
    </r>
    <r>
      <rPr>
        <sz val="9"/>
        <color theme="1"/>
        <rFont val="Arial"/>
        <family val="2"/>
      </rPr>
      <t xml:space="preserve">   Arbeitshilfe: Urbaner Wasserhaushalt, Niederschlagswassermanagement im öffentlichen Raum</t>
    </r>
  </si>
  <si>
    <t>Anhang 1</t>
  </si>
  <si>
    <t>Arbeitshilfe,</t>
  </si>
  <si>
    <t>V1.0</t>
  </si>
  <si>
    <r>
      <t xml:space="preserve">Wenn ein Retentionsvolumen nötig ist, muss ein detaillierter Dimensionierungs-nachweis der Versickerung abgegeben werden (z.B. Dimensionierung Tiefbeet)
</t>
    </r>
    <r>
      <rPr>
        <sz val="8"/>
        <color rgb="FFC00000"/>
        <rFont val="Arial"/>
        <family val="2"/>
      </rPr>
      <t>(u.a. sind die Flächennummern aufzuführen).</t>
    </r>
  </si>
  <si>
    <t>Fazit</t>
  </si>
  <si>
    <t>Dimensionierungsnachweis erfüllt?</t>
  </si>
  <si>
    <t>Risikobeurteilung:
Funktioniert die geplante Entwässerung bzw. Ableitung ohne Gefährdungen oder Risiken?</t>
  </si>
  <si>
    <t>Fazit Gefährdungen oder Risiken?</t>
  </si>
  <si>
    <t>Ableitung in ES/SS 01-52317, kein Schadenpotential</t>
  </si>
  <si>
    <t>Herkunftsflächen (z.B. Trottoir) und Flächentypen (z.B. Asphaltbelag) als Dropdownmenü vorgeben (abwarten und Typen aus Rückmeldungen sammeln)</t>
  </si>
  <si>
    <t>Pendenzen und Notizen</t>
  </si>
  <si>
    <t>15 = 14/60</t>
  </si>
  <si>
    <t>16 = 13*15</t>
  </si>
  <si>
    <t>Vergleich 11 ≤ 16</t>
  </si>
  <si>
    <t>18 = 16/10</t>
  </si>
  <si>
    <t>Wert 18 in Abb. DA21d</t>
  </si>
  <si>
    <t>Wert 19 aus Abb. DA21d</t>
  </si>
  <si>
    <t>20 = 10*19</t>
  </si>
  <si>
    <t>8 = 3/7</t>
  </si>
  <si>
    <t>21 =</t>
  </si>
  <si>
    <r>
      <t>Versickerungsfläche (A</t>
    </r>
    <r>
      <rPr>
        <b/>
        <vertAlign val="subscript"/>
        <sz val="9"/>
        <color theme="0"/>
        <rFont val="Arial"/>
        <family val="2"/>
      </rPr>
      <t>V</t>
    </r>
    <r>
      <rPr>
        <b/>
        <sz val="9"/>
        <color theme="0"/>
        <rFont val="Arial"/>
        <family val="2"/>
      </rPr>
      <t>), Versickerungstyp</t>
    </r>
  </si>
  <si>
    <r>
      <t>spezifisches Retentionsvolumen
[m</t>
    </r>
    <r>
      <rPr>
        <vertAlign val="superscript"/>
        <sz val="9"/>
        <color theme="1"/>
        <rFont val="Arial"/>
        <family val="2"/>
      </rPr>
      <t>3</t>
    </r>
    <r>
      <rPr>
        <sz val="9"/>
        <color theme="1"/>
        <rFont val="Arial"/>
        <family val="2"/>
      </rPr>
      <t>/ha</t>
    </r>
    <r>
      <rPr>
        <vertAlign val="subscript"/>
        <sz val="9"/>
        <color theme="1"/>
        <rFont val="Arial"/>
        <family val="2"/>
      </rPr>
      <t>red</t>
    </r>
    <r>
      <rPr>
        <sz val="9"/>
        <color theme="1"/>
        <rFont val="Arial"/>
        <family val="2"/>
      </rPr>
      <t xml:space="preserve">]
</t>
    </r>
    <r>
      <rPr>
        <sz val="8"/>
        <color rgb="FFC00000"/>
        <rFont val="Arial"/>
        <family val="2"/>
      </rPr>
      <t>(für genauere Resultate: Werte Spalte
"18" → "19" aus Abb. DA21d entnehmen)</t>
    </r>
  </si>
  <si>
    <r>
      <t>Sickerfläche
A</t>
    </r>
    <r>
      <rPr>
        <vertAlign val="subscript"/>
        <sz val="9"/>
        <color theme="1"/>
        <rFont val="Arial"/>
        <family val="2"/>
      </rPr>
      <t xml:space="preserve">V </t>
    </r>
    <r>
      <rPr>
        <sz val="9"/>
        <color theme="1"/>
        <rFont val="Arial"/>
        <family val="2"/>
      </rPr>
      <t>[m</t>
    </r>
    <r>
      <rPr>
        <vertAlign val="superscript"/>
        <sz val="9"/>
        <color theme="1"/>
        <rFont val="Arial"/>
        <family val="2"/>
      </rPr>
      <t>2</t>
    </r>
    <r>
      <rPr>
        <sz val="9"/>
        <color theme="1"/>
        <rFont val="Arial"/>
        <family val="2"/>
      </rPr>
      <t>]</t>
    </r>
  </si>
  <si>
    <r>
      <t>spezifische Sickerleistung
pro Minute
S</t>
    </r>
    <r>
      <rPr>
        <vertAlign val="subscript"/>
        <sz val="9"/>
        <color theme="1"/>
        <rFont val="Arial"/>
        <family val="2"/>
      </rPr>
      <t>spezif</t>
    </r>
    <r>
      <rPr>
        <sz val="9"/>
        <color theme="1"/>
        <rFont val="Arial"/>
        <family val="2"/>
      </rPr>
      <t xml:space="preserve"> [l/(min*m</t>
    </r>
    <r>
      <rPr>
        <vertAlign val="superscript"/>
        <sz val="9"/>
        <color theme="1"/>
        <rFont val="Arial"/>
        <family val="2"/>
      </rPr>
      <t>2</t>
    </r>
    <r>
      <rPr>
        <sz val="9"/>
        <color theme="1"/>
        <rFont val="Arial"/>
        <family val="2"/>
      </rPr>
      <t>)]</t>
    </r>
  </si>
  <si>
    <r>
      <t>spezifische Sickerleistung
pro Sekunde
S</t>
    </r>
    <r>
      <rPr>
        <vertAlign val="subscript"/>
        <sz val="9"/>
        <color theme="1"/>
        <rFont val="Arial"/>
        <family val="2"/>
      </rPr>
      <t xml:space="preserve">spezif </t>
    </r>
    <r>
      <rPr>
        <sz val="9"/>
        <color theme="1"/>
        <rFont val="Arial"/>
        <family val="2"/>
      </rPr>
      <t>[l/(s*m</t>
    </r>
    <r>
      <rPr>
        <vertAlign val="superscript"/>
        <sz val="9"/>
        <color theme="1"/>
        <rFont val="Arial"/>
        <family val="2"/>
      </rPr>
      <t>2</t>
    </r>
    <r>
      <rPr>
        <sz val="9"/>
        <color theme="1"/>
        <rFont val="Arial"/>
        <family val="2"/>
      </rPr>
      <t>)]</t>
    </r>
  </si>
  <si>
    <r>
      <t>Bestimmung 
Versickerungsleistung
Q</t>
    </r>
    <r>
      <rPr>
        <vertAlign val="subscript"/>
        <sz val="9"/>
        <color theme="1"/>
        <rFont val="Arial"/>
        <family val="2"/>
      </rPr>
      <t xml:space="preserve">S </t>
    </r>
    <r>
      <rPr>
        <sz val="9"/>
        <color theme="1"/>
        <rFont val="Arial"/>
        <family val="2"/>
      </rPr>
      <t>[l/s]</t>
    </r>
  </si>
  <si>
    <t xml:space="preserve">Dimensionierungsnachweis:
Ist der in Spalte 21 verlangte Dimensionierungsnachweis erfüllt?
</t>
  </si>
  <si>
    <r>
      <t xml:space="preserve">Abflussbeiwert
</t>
    </r>
    <r>
      <rPr>
        <sz val="8"/>
        <color rgb="FFC00000"/>
        <rFont val="Arial"/>
        <family val="2"/>
      </rPr>
      <t>(in der Regel C=1.0, sonst begründen)</t>
    </r>
    <r>
      <rPr>
        <sz val="9"/>
        <color theme="1"/>
        <rFont val="Arial"/>
        <family val="2"/>
      </rPr>
      <t xml:space="preserve">
C [-]</t>
    </r>
  </si>
  <si>
    <r>
      <t xml:space="preserve">Falls keine Retention möglich / geplant ist, muss die Ableitung aufgezeigt werden. Beispielsweise Ableitung auf Strasse (über Strassensammler in ARA), auf benachbarte Fläche etc.
Falls Risiken vorhanden sind, soll deren Schadenpotential erwähnt, beschrieben und beurteilt werden.
</t>
    </r>
    <r>
      <rPr>
        <sz val="8"/>
        <color rgb="FFC00000"/>
        <rFont val="Arial"/>
        <family val="2"/>
      </rPr>
      <t>(bitte kommentieren).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</si>
</sst>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0.0%"/>
    <numFmt numFmtId="166" formatCode="_ * #,##0.0000_ ;_ * \-#,##0.0000_ ;_ * &quot;-&quot;??_ ;_ @_ "/>
    <numFmt numFmtId="167" formatCode="_ * #,##0_ ;_ * \-#,##0_ ;_ * &quot;-&quot;??_ ;_ @_ "/>
    <numFmt numFmtId="168" formatCode="_ * #,##0.000_ ;_ * \-#,##0.000_ ;_ * &quot;-&quot;??_ ;_ @_ "/>
    <numFmt numFmtId="169" formatCode="_ * #,##0.0_ ;_ * \-#,##0.0_ ;_ * &quot;-&quot;??_ ;_ @_ "/>
  </numFmts>
  <fonts count="5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1"/>
      <name val="Calibri"/>
      <family val="2"/>
      <scheme val="minor"/>
    </font>
    <font>
      <i/>
      <sz val="11"/>
      <color theme="5"/>
      <name val="Calibri"/>
      <family val="2"/>
      <scheme val="minor"/>
    </font>
    <font>
      <vertAlign val="subscript"/>
      <sz val="11"/>
      <color theme="1"/>
      <name val="Calibri"/>
      <family val="2"/>
      <scheme val="minor"/>
    </font>
    <font>
      <u/>
      <sz val="11"/>
      <color theme="1"/>
      <name val="Calibri"/>
      <family val="2"/>
      <scheme val="minor"/>
    </font>
    <font>
      <i/>
      <sz val="11"/>
      <color theme="1"/>
      <name val="Calibri"/>
      <family val="2"/>
      <scheme val="minor"/>
    </font>
    <font>
      <sz val="11"/>
      <color rgb="FFFF0000"/>
      <name val="Calibri"/>
      <family val="2"/>
      <scheme val="minor"/>
    </font>
    <font>
      <sz val="8"/>
      <name val="Calibri"/>
      <family val="2"/>
      <scheme val="minor"/>
    </font>
    <font>
      <i/>
      <vertAlign val="superscript"/>
      <sz val="11"/>
      <color theme="5"/>
      <name val="Calibri"/>
      <family val="2"/>
      <scheme val="minor"/>
    </font>
    <font>
      <b/>
      <sz val="11"/>
      <color rgb="FFFF0000"/>
      <name val="Calibri"/>
      <family val="2"/>
      <scheme val="minor"/>
    </font>
    <font>
      <b/>
      <vertAlign val="superscript"/>
      <sz val="11"/>
      <color rgb="FFFF0000"/>
      <name val="Calibri"/>
      <family val="2"/>
      <scheme val="minor"/>
    </font>
    <font>
      <b/>
      <sz val="10"/>
      <color theme="0"/>
      <name val="Arial"/>
      <family val="2"/>
    </font>
    <font>
      <b/>
      <sz val="10"/>
      <color theme="1"/>
      <name val="Arial"/>
      <family val="2"/>
    </font>
    <font>
      <sz val="10"/>
      <color theme="0"/>
      <name val="Arial"/>
      <family val="2"/>
    </font>
    <font>
      <sz val="10"/>
      <name val="Arial"/>
      <family val="2"/>
    </font>
    <font>
      <b/>
      <sz val="8"/>
      <color theme="5"/>
      <name val="Arial"/>
      <family val="2"/>
    </font>
    <font>
      <vertAlign val="superscript"/>
      <sz val="10"/>
      <color theme="1"/>
      <name val="Arial"/>
      <family val="2"/>
    </font>
    <font>
      <sz val="10"/>
      <color theme="5"/>
      <name val="Arial"/>
      <family val="2"/>
    </font>
    <font>
      <sz val="8"/>
      <color rgb="FFC00000"/>
      <name val="Arial"/>
      <family val="2"/>
    </font>
    <font>
      <vertAlign val="subscript"/>
      <sz val="8"/>
      <color rgb="FFC00000"/>
      <name val="Arial"/>
      <family val="2"/>
    </font>
    <font>
      <sz val="9"/>
      <color theme="1"/>
      <name val="Arial"/>
      <family val="2"/>
    </font>
    <font>
      <b/>
      <sz val="9"/>
      <color theme="1"/>
      <name val="Arial"/>
      <family val="2"/>
    </font>
    <font>
      <b/>
      <sz val="9"/>
      <color theme="0"/>
      <name val="Arial"/>
      <family val="2"/>
    </font>
    <font>
      <b/>
      <sz val="9"/>
      <color theme="5"/>
      <name val="Arial"/>
      <family val="2"/>
    </font>
    <font>
      <sz val="9"/>
      <color theme="0"/>
      <name val="Arial"/>
      <family val="2"/>
    </font>
    <font>
      <b/>
      <vertAlign val="subscript"/>
      <sz val="9"/>
      <color theme="0"/>
      <name val="Arial"/>
      <family val="2"/>
    </font>
    <font>
      <vertAlign val="superscript"/>
      <sz val="9"/>
      <color theme="1"/>
      <name val="Arial"/>
      <family val="2"/>
    </font>
    <font>
      <vertAlign val="subscript"/>
      <sz val="9"/>
      <color theme="1"/>
      <name val="Arial"/>
      <family val="2"/>
    </font>
    <font>
      <sz val="9"/>
      <color theme="5"/>
      <name val="Arial"/>
      <family val="2"/>
    </font>
    <font>
      <b/>
      <sz val="9"/>
      <name val="Arial"/>
      <family val="2"/>
    </font>
    <font>
      <b/>
      <vertAlign val="subscript"/>
      <sz val="9"/>
      <name val="Arial"/>
      <family val="2"/>
    </font>
    <font>
      <b/>
      <vertAlign val="superscript"/>
      <sz val="9"/>
      <name val="Arial"/>
      <family val="2"/>
    </font>
    <font>
      <b/>
      <vertAlign val="superscript"/>
      <sz val="9"/>
      <color theme="1"/>
      <name val="Arial"/>
      <family val="2"/>
    </font>
    <font>
      <sz val="9"/>
      <color rgb="FFC00000"/>
      <name val="Arial"/>
      <family val="2"/>
    </font>
    <font>
      <sz val="9"/>
      <name val="Arial"/>
      <family val="2"/>
    </font>
    <font>
      <b/>
      <sz val="7"/>
      <color theme="5"/>
      <name val="Arial"/>
      <family val="2"/>
    </font>
    <font>
      <sz val="7"/>
      <color theme="5"/>
      <name val="Arial"/>
      <family val="2"/>
    </font>
    <font>
      <vertAlign val="superscript"/>
      <sz val="7"/>
      <color theme="5"/>
      <name val="Arial"/>
      <family val="2"/>
    </font>
    <font>
      <sz val="7"/>
      <color theme="1"/>
      <name val="Arial"/>
      <family val="2"/>
    </font>
    <font>
      <b/>
      <u/>
      <sz val="10"/>
      <color theme="5"/>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7" tint="0.39997558519241921"/>
        <bgColor indexed="64"/>
      </patternFill>
    </fill>
    <fill>
      <patternFill patternType="solid">
        <fgColor theme="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23">
    <border>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auto="1"/>
      </right>
      <top/>
      <bottom style="hair">
        <color auto="1"/>
      </bottom>
      <diagonal/>
    </border>
    <border>
      <left/>
      <right/>
      <top/>
      <bottom style="hair">
        <color auto="1"/>
      </bottom>
      <diagonal/>
    </border>
    <border>
      <left style="thin">
        <color indexed="64"/>
      </left>
      <right/>
      <top/>
      <bottom style="hair">
        <color auto="1"/>
      </bottom>
      <diagonal/>
    </border>
    <border>
      <left/>
      <right style="thin">
        <color indexed="64"/>
      </right>
      <top/>
      <bottom style="hair">
        <color auto="1"/>
      </bottom>
      <diagonal/>
    </border>
    <border>
      <left style="thin">
        <color indexed="64"/>
      </left>
      <right style="thin">
        <color indexed="64"/>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auto="1"/>
      </left>
      <right/>
      <top/>
      <bottom/>
      <diagonal/>
    </border>
  </borders>
  <cellStyleXfs count="5">
    <xf numFmtId="0" fontId="0" fillId="0" borderId="0"/>
    <xf numFmtId="43" fontId="16" fillId="0" borderId="0" applyFont="0" applyFill="0" applyBorder="0" applyAlignment="0" applyProtection="0"/>
    <xf numFmtId="9" fontId="16" fillId="0" borderId="0" applyFont="0" applyFill="0" applyBorder="0" applyAlignment="0" applyProtection="0"/>
    <xf numFmtId="0" fontId="30" fillId="0" borderId="0"/>
    <xf numFmtId="0" fontId="30" fillId="0" borderId="0"/>
  </cellStyleXfs>
  <cellXfs count="180">
    <xf numFmtId="0" fontId="0" fillId="0" borderId="0" xfId="0"/>
    <xf numFmtId="0" fontId="17" fillId="0" borderId="0" xfId="0" applyFont="1"/>
    <xf numFmtId="0" fontId="20" fillId="0" borderId="0" xfId="0" applyFont="1"/>
    <xf numFmtId="0" fontId="21" fillId="0" borderId="0" xfId="0" applyFont="1"/>
    <xf numFmtId="43" fontId="0" fillId="0" borderId="0" xfId="1" applyFont="1"/>
    <xf numFmtId="0" fontId="0" fillId="0" borderId="0" xfId="0" quotePrefix="1"/>
    <xf numFmtId="0" fontId="22" fillId="0" borderId="0" xfId="0" applyFont="1"/>
    <xf numFmtId="0" fontId="18" fillId="0" borderId="0" xfId="0" applyFont="1"/>
    <xf numFmtId="0" fontId="25" fillId="0" borderId="0" xfId="0" applyFont="1"/>
    <xf numFmtId="0" fontId="15" fillId="0" borderId="0" xfId="0" applyFont="1"/>
    <xf numFmtId="0" fontId="15" fillId="0" borderId="1" xfId="0" applyFont="1" applyBorder="1" applyAlignment="1">
      <alignment vertical="center"/>
    </xf>
    <xf numFmtId="0" fontId="15" fillId="0" borderId="9" xfId="0" applyFont="1" applyBorder="1"/>
    <xf numFmtId="0" fontId="28" fillId="0" borderId="0" xfId="0" applyFont="1"/>
    <xf numFmtId="0" fontId="15" fillId="0" borderId="3" xfId="0" applyFont="1" applyBorder="1"/>
    <xf numFmtId="0" fontId="15" fillId="0" borderId="4" xfId="0" applyFont="1" applyBorder="1"/>
    <xf numFmtId="0" fontId="15" fillId="0" borderId="5" xfId="0" applyFont="1" applyBorder="1"/>
    <xf numFmtId="0" fontId="15" fillId="0" borderId="7" xfId="0" applyFont="1" applyBorder="1"/>
    <xf numFmtId="0" fontId="15" fillId="0" borderId="8" xfId="0" applyFont="1" applyBorder="1"/>
    <xf numFmtId="0" fontId="15" fillId="0" borderId="10" xfId="0" applyFont="1" applyBorder="1"/>
    <xf numFmtId="0" fontId="15" fillId="0" borderId="1" xfId="0" applyFont="1" applyBorder="1"/>
    <xf numFmtId="0" fontId="15" fillId="3" borderId="0" xfId="0" applyFont="1" applyFill="1"/>
    <xf numFmtId="0" fontId="15" fillId="0" borderId="11" xfId="0" applyFont="1" applyBorder="1"/>
    <xf numFmtId="0" fontId="29" fillId="4" borderId="0" xfId="0" applyFont="1" applyFill="1"/>
    <xf numFmtId="0" fontId="27" fillId="4" borderId="0" xfId="0" applyFont="1" applyFill="1"/>
    <xf numFmtId="0" fontId="28" fillId="0" borderId="6" xfId="0" applyFont="1" applyBorder="1"/>
    <xf numFmtId="0" fontId="14" fillId="0" borderId="0" xfId="0" applyFont="1"/>
    <xf numFmtId="0" fontId="31" fillId="2" borderId="0" xfId="0" applyFont="1" applyFill="1" applyAlignment="1">
      <alignment horizontal="left" wrapText="1"/>
    </xf>
    <xf numFmtId="0" fontId="13" fillId="0" borderId="0" xfId="0" applyFont="1"/>
    <xf numFmtId="0" fontId="12" fillId="0" borderId="0" xfId="0" applyFont="1"/>
    <xf numFmtId="168" fontId="15" fillId="0" borderId="0" xfId="1" applyNumberFormat="1" applyFont="1"/>
    <xf numFmtId="0" fontId="11" fillId="0" borderId="0" xfId="0" applyFont="1"/>
    <xf numFmtId="0" fontId="11" fillId="7" borderId="0" xfId="0" applyFont="1" applyFill="1"/>
    <xf numFmtId="0" fontId="10" fillId="0" borderId="0" xfId="0" applyFont="1"/>
    <xf numFmtId="0" fontId="9" fillId="0" borderId="0" xfId="0" applyFont="1"/>
    <xf numFmtId="0" fontId="8" fillId="2" borderId="12" xfId="0" applyFont="1" applyFill="1" applyBorder="1"/>
    <xf numFmtId="14" fontId="15" fillId="2" borderId="12" xfId="0" applyNumberFormat="1" applyFont="1" applyFill="1" applyBorder="1"/>
    <xf numFmtId="0" fontId="15" fillId="2" borderId="12" xfId="0" applyFont="1" applyFill="1" applyBorder="1"/>
    <xf numFmtId="0" fontId="9" fillId="8" borderId="0" xfId="0" applyFont="1" applyFill="1"/>
    <xf numFmtId="0" fontId="12" fillId="3" borderId="0" xfId="0" applyFont="1" applyFill="1"/>
    <xf numFmtId="0" fontId="36" fillId="0" borderId="3" xfId="0" applyFont="1" applyBorder="1"/>
    <xf numFmtId="0" fontId="36" fillId="0" borderId="4" xfId="0" applyFont="1" applyBorder="1"/>
    <xf numFmtId="0" fontId="36" fillId="0" borderId="5" xfId="0" applyFont="1" applyBorder="1"/>
    <xf numFmtId="0" fontId="36" fillId="0" borderId="0" xfId="0" applyFont="1"/>
    <xf numFmtId="0" fontId="37" fillId="0" borderId="6" xfId="0" applyFont="1" applyBorder="1"/>
    <xf numFmtId="0" fontId="36" fillId="0" borderId="7" xfId="0" applyFont="1" applyBorder="1"/>
    <xf numFmtId="0" fontId="36" fillId="0" borderId="8" xfId="0" applyFont="1" applyBorder="1"/>
    <xf numFmtId="0" fontId="36" fillId="0" borderId="9" xfId="0" applyFont="1" applyBorder="1"/>
    <xf numFmtId="0" fontId="36" fillId="0" borderId="10" xfId="0" applyFont="1" applyBorder="1"/>
    <xf numFmtId="0" fontId="38" fillId="4" borderId="0" xfId="0" applyFont="1" applyFill="1"/>
    <xf numFmtId="0" fontId="36" fillId="4" borderId="0" xfId="0" applyFont="1" applyFill="1"/>
    <xf numFmtId="0" fontId="36" fillId="0" borderId="1" xfId="0" applyFont="1" applyBorder="1"/>
    <xf numFmtId="0" fontId="36" fillId="0" borderId="0" xfId="0" applyFont="1" applyAlignment="1">
      <alignment horizontal="left"/>
    </xf>
    <xf numFmtId="0" fontId="36" fillId="2" borderId="0" xfId="0" applyFont="1" applyFill="1"/>
    <xf numFmtId="0" fontId="36" fillId="0" borderId="11" xfId="0" applyFont="1" applyBorder="1"/>
    <xf numFmtId="0" fontId="40" fillId="4" borderId="1" xfId="0" applyFont="1" applyFill="1" applyBorder="1" applyAlignment="1">
      <alignment horizontal="left" vertical="top"/>
    </xf>
    <xf numFmtId="0" fontId="38" fillId="4" borderId="16" xfId="0" applyFont="1" applyFill="1" applyBorder="1" applyAlignment="1">
      <alignment horizontal="left"/>
    </xf>
    <xf numFmtId="0" fontId="40" fillId="4" borderId="1" xfId="0" applyFont="1" applyFill="1" applyBorder="1"/>
    <xf numFmtId="0" fontId="40" fillId="4" borderId="0" xfId="0" applyFont="1" applyFill="1"/>
    <xf numFmtId="0" fontId="38" fillId="4" borderId="17" xfId="0" applyFont="1" applyFill="1" applyBorder="1" applyAlignment="1">
      <alignment horizontal="left"/>
    </xf>
    <xf numFmtId="0" fontId="36" fillId="2" borderId="1" xfId="0" applyFont="1" applyFill="1" applyBorder="1" applyAlignment="1">
      <alignment horizontal="left" textRotation="90"/>
    </xf>
    <xf numFmtId="0" fontId="36" fillId="2" borderId="1" xfId="0" applyFont="1" applyFill="1" applyBorder="1" applyAlignment="1">
      <alignment horizontal="left" textRotation="90" wrapText="1"/>
    </xf>
    <xf numFmtId="0" fontId="36" fillId="2" borderId="0" xfId="0" applyFont="1" applyFill="1" applyAlignment="1">
      <alignment horizontal="left" textRotation="90" wrapText="1"/>
    </xf>
    <xf numFmtId="0" fontId="37" fillId="2" borderId="1" xfId="0" applyFont="1" applyFill="1" applyBorder="1" applyAlignment="1">
      <alignment horizontal="left" textRotation="90" wrapText="1"/>
    </xf>
    <xf numFmtId="0" fontId="7" fillId="0" borderId="0" xfId="0" applyFont="1"/>
    <xf numFmtId="0" fontId="37" fillId="0" borderId="6" xfId="0" applyFont="1" applyBorder="1" applyAlignment="1">
      <alignment horizontal="left"/>
    </xf>
    <xf numFmtId="0" fontId="36" fillId="0" borderId="1" xfId="0" applyFont="1" applyBorder="1" applyAlignment="1">
      <alignment vertical="center"/>
    </xf>
    <xf numFmtId="0" fontId="51" fillId="6" borderId="0" xfId="0" applyFont="1" applyFill="1" applyAlignment="1">
      <alignment horizontal="left"/>
    </xf>
    <xf numFmtId="0" fontId="51" fillId="2" borderId="1" xfId="0" applyFont="1" applyFill="1" applyBorder="1" applyAlignment="1">
      <alignment horizontal="left"/>
    </xf>
    <xf numFmtId="0" fontId="51" fillId="2" borderId="0" xfId="0" applyFont="1" applyFill="1"/>
    <xf numFmtId="0" fontId="51" fillId="6" borderId="1" xfId="0" applyFont="1" applyFill="1" applyBorder="1" applyAlignment="1">
      <alignment horizontal="left" wrapText="1"/>
    </xf>
    <xf numFmtId="0" fontId="51" fillId="6" borderId="0" xfId="0" applyFont="1" applyFill="1" applyAlignment="1">
      <alignment horizontal="left" wrapText="1"/>
    </xf>
    <xf numFmtId="0" fontId="51" fillId="7" borderId="1" xfId="0" applyFont="1" applyFill="1" applyBorder="1" applyAlignment="1">
      <alignment horizontal="left" wrapText="1"/>
    </xf>
    <xf numFmtId="0" fontId="51" fillId="7" borderId="0" xfId="0" applyFont="1" applyFill="1" applyAlignment="1">
      <alignment horizontal="left" wrapText="1"/>
    </xf>
    <xf numFmtId="0" fontId="51" fillId="2" borderId="1" xfId="0" applyFont="1" applyFill="1" applyBorder="1" applyAlignment="1">
      <alignment horizontal="left" wrapText="1"/>
    </xf>
    <xf numFmtId="0" fontId="51" fillId="2" borderId="0" xfId="0" applyFont="1" applyFill="1" applyAlignment="1">
      <alignment horizontal="left" wrapText="1"/>
    </xf>
    <xf numFmtId="0" fontId="31" fillId="0" borderId="0" xfId="0" applyFont="1"/>
    <xf numFmtId="0" fontId="31" fillId="0" borderId="0" xfId="0" applyFont="1" applyAlignment="1">
      <alignment vertical="center"/>
    </xf>
    <xf numFmtId="14" fontId="36" fillId="2" borderId="13" xfId="0" applyNumberFormat="1" applyFont="1" applyFill="1" applyBorder="1" applyProtection="1">
      <protection locked="0"/>
    </xf>
    <xf numFmtId="0" fontId="36" fillId="2" borderId="15" xfId="0" applyFont="1" applyFill="1" applyBorder="1" applyAlignment="1" applyProtection="1">
      <alignment vertical="center"/>
      <protection locked="0"/>
    </xf>
    <xf numFmtId="167" fontId="36" fillId="2" borderId="1" xfId="1" applyNumberFormat="1" applyFont="1" applyFill="1" applyBorder="1" applyAlignment="1" applyProtection="1">
      <alignment vertical="center"/>
      <protection locked="0"/>
    </xf>
    <xf numFmtId="0" fontId="45" fillId="0" borderId="0" xfId="0" applyFont="1"/>
    <xf numFmtId="0" fontId="37" fillId="0" borderId="0" xfId="0" applyFont="1"/>
    <xf numFmtId="168" fontId="37" fillId="0" borderId="0" xfId="1" applyNumberFormat="1" applyFont="1" applyBorder="1" applyProtection="1"/>
    <xf numFmtId="0" fontId="54" fillId="0" borderId="0" xfId="0" applyFont="1"/>
    <xf numFmtId="0" fontId="38" fillId="4" borderId="17" xfId="0" applyFont="1" applyFill="1" applyBorder="1"/>
    <xf numFmtId="0" fontId="51" fillId="2" borderId="0" xfId="0" applyFont="1" applyFill="1" applyAlignment="1">
      <alignment horizontal="left"/>
    </xf>
    <xf numFmtId="0" fontId="51" fillId="6" borderId="1" xfId="0" applyFont="1" applyFill="1" applyBorder="1" applyAlignment="1">
      <alignment horizontal="left"/>
    </xf>
    <xf numFmtId="0" fontId="51" fillId="7" borderId="1" xfId="0" applyFont="1" applyFill="1" applyBorder="1" applyAlignment="1">
      <alignment horizontal="left"/>
    </xf>
    <xf numFmtId="0" fontId="51" fillId="7" borderId="0" xfId="0" applyFont="1" applyFill="1" applyAlignment="1">
      <alignment horizontal="left"/>
    </xf>
    <xf numFmtId="0" fontId="51" fillId="2" borderId="2" xfId="0" applyFont="1" applyFill="1" applyBorder="1" applyAlignment="1">
      <alignment horizontal="left"/>
    </xf>
    <xf numFmtId="0" fontId="52" fillId="2" borderId="0" xfId="0" applyFont="1" applyFill="1" applyAlignment="1">
      <alignment horizontal="left"/>
    </xf>
    <xf numFmtId="0" fontId="52" fillId="6" borderId="1" xfId="0" applyFont="1" applyFill="1" applyBorder="1" applyAlignment="1">
      <alignment horizontal="left"/>
    </xf>
    <xf numFmtId="0" fontId="52" fillId="6" borderId="0" xfId="0" applyFont="1" applyFill="1" applyAlignment="1">
      <alignment horizontal="left"/>
    </xf>
    <xf numFmtId="0" fontId="52" fillId="2" borderId="1" xfId="0" applyFont="1" applyFill="1" applyBorder="1" applyAlignment="1">
      <alignment horizontal="left"/>
    </xf>
    <xf numFmtId="0" fontId="52" fillId="7" borderId="1" xfId="0" applyFont="1" applyFill="1" applyBorder="1" applyAlignment="1">
      <alignment horizontal="left"/>
    </xf>
    <xf numFmtId="0" fontId="52" fillId="7" borderId="0" xfId="0" applyFont="1" applyFill="1" applyAlignment="1">
      <alignment horizontal="left"/>
    </xf>
    <xf numFmtId="0" fontId="52" fillId="2" borderId="2" xfId="0" applyFont="1" applyFill="1" applyBorder="1" applyAlignment="1">
      <alignment horizontal="left"/>
    </xf>
    <xf numFmtId="0" fontId="44" fillId="0" borderId="0" xfId="0" applyFont="1" applyAlignment="1">
      <alignment horizontal="center"/>
    </xf>
    <xf numFmtId="0" fontId="36" fillId="2" borderId="0" xfId="0" applyFont="1" applyFill="1" applyAlignment="1">
      <alignment horizontal="left" textRotation="90"/>
    </xf>
    <xf numFmtId="0" fontId="50" fillId="2" borderId="1" xfId="0" applyFont="1" applyFill="1" applyBorder="1" applyAlignment="1">
      <alignment horizontal="left" textRotation="90" wrapText="1"/>
    </xf>
    <xf numFmtId="0" fontId="50" fillId="0" borderId="0" xfId="0" applyFont="1"/>
    <xf numFmtId="43" fontId="50" fillId="0" borderId="0" xfId="1" applyFont="1" applyBorder="1" applyAlignment="1" applyProtection="1">
      <alignment horizontal="left" vertical="center"/>
    </xf>
    <xf numFmtId="0" fontId="36" fillId="2" borderId="0" xfId="0" applyFont="1" applyFill="1" applyAlignment="1" applyProtection="1">
      <alignment horizontal="left" vertical="center"/>
      <protection locked="0"/>
    </xf>
    <xf numFmtId="0" fontId="37" fillId="2" borderId="12" xfId="0" applyFont="1" applyFill="1" applyBorder="1" applyAlignment="1" applyProtection="1">
      <alignment horizontal="right"/>
      <protection locked="0"/>
    </xf>
    <xf numFmtId="0" fontId="55" fillId="4" borderId="0" xfId="0" applyFont="1" applyFill="1"/>
    <xf numFmtId="0" fontId="6" fillId="0" borderId="0" xfId="0" applyFont="1"/>
    <xf numFmtId="0" fontId="36" fillId="7" borderId="0" xfId="0" applyFont="1" applyFill="1"/>
    <xf numFmtId="0" fontId="36" fillId="6" borderId="0" xfId="0" applyFont="1" applyFill="1"/>
    <xf numFmtId="0" fontId="36" fillId="0" borderId="0" xfId="0" quotePrefix="1" applyFont="1" applyAlignment="1">
      <alignment horizontal="center" vertical="center"/>
    </xf>
    <xf numFmtId="0" fontId="52" fillId="7" borderId="0" xfId="0" applyFont="1" applyFill="1" applyAlignment="1">
      <alignment horizontal="left" wrapText="1"/>
    </xf>
    <xf numFmtId="0" fontId="52" fillId="6" borderId="1" xfId="0" applyFont="1" applyFill="1" applyBorder="1" applyAlignment="1">
      <alignment horizontal="left" wrapText="1"/>
    </xf>
    <xf numFmtId="0" fontId="52" fillId="6" borderId="0" xfId="0" applyFont="1" applyFill="1" applyAlignment="1">
      <alignment horizontal="left" wrapText="1"/>
    </xf>
    <xf numFmtId="0" fontId="52" fillId="7" borderId="1" xfId="0" applyFont="1" applyFill="1" applyBorder="1" applyAlignment="1">
      <alignment horizontal="left" wrapText="1"/>
    </xf>
    <xf numFmtId="0" fontId="52" fillId="2" borderId="1" xfId="0" applyFont="1" applyFill="1" applyBorder="1" applyAlignment="1">
      <alignment horizontal="left" wrapText="1"/>
    </xf>
    <xf numFmtId="0" fontId="52" fillId="2" borderId="0" xfId="0" applyFont="1" applyFill="1" applyAlignment="1">
      <alignment horizontal="left" wrapText="1"/>
    </xf>
    <xf numFmtId="0" fontId="52" fillId="2" borderId="0" xfId="0" applyFont="1" applyFill="1"/>
    <xf numFmtId="169" fontId="15" fillId="0" borderId="0" xfId="1" applyNumberFormat="1" applyFont="1"/>
    <xf numFmtId="0" fontId="5" fillId="0" borderId="0" xfId="0" applyFont="1"/>
    <xf numFmtId="0" fontId="5" fillId="8" borderId="0" xfId="0" applyFont="1" applyFill="1"/>
    <xf numFmtId="0" fontId="4" fillId="0" borderId="0" xfId="0" applyFont="1"/>
    <xf numFmtId="0" fontId="3" fillId="2" borderId="12" xfId="0" applyFont="1" applyFill="1" applyBorder="1"/>
    <xf numFmtId="0" fontId="3" fillId="0" borderId="0" xfId="0" applyFont="1"/>
    <xf numFmtId="43" fontId="50" fillId="2" borderId="0" xfId="1" applyFont="1" applyFill="1" applyBorder="1" applyAlignment="1" applyProtection="1">
      <alignment horizontal="left" vertical="center"/>
      <protection locked="0"/>
    </xf>
    <xf numFmtId="43" fontId="50" fillId="2" borderId="15" xfId="1" applyFont="1" applyFill="1" applyBorder="1" applyAlignment="1" applyProtection="1">
      <alignment horizontal="left" vertical="center"/>
      <protection locked="0"/>
    </xf>
    <xf numFmtId="0" fontId="2" fillId="0" borderId="0" xfId="0" applyFont="1"/>
    <xf numFmtId="0" fontId="36" fillId="6" borderId="19" xfId="0" applyFont="1" applyFill="1" applyBorder="1" applyAlignment="1">
      <alignment horizontal="left" textRotation="90" wrapText="1"/>
    </xf>
    <xf numFmtId="0" fontId="36" fillId="6" borderId="20" xfId="0" applyFont="1" applyFill="1" applyBorder="1" applyAlignment="1">
      <alignment horizontal="left" textRotation="90" wrapText="1"/>
    </xf>
    <xf numFmtId="0" fontId="36" fillId="6" borderId="20" xfId="0" applyFont="1" applyFill="1" applyBorder="1" applyAlignment="1">
      <alignment horizontal="left" textRotation="90"/>
    </xf>
    <xf numFmtId="0" fontId="36" fillId="6" borderId="21" xfId="0" applyFont="1" applyFill="1" applyBorder="1" applyAlignment="1">
      <alignment horizontal="left" textRotation="90"/>
    </xf>
    <xf numFmtId="43" fontId="36" fillId="6" borderId="20" xfId="0" applyNumberFormat="1" applyFont="1" applyFill="1" applyBorder="1" applyAlignment="1" applyProtection="1">
      <alignment vertical="center"/>
      <protection locked="0"/>
    </xf>
    <xf numFmtId="0" fontId="36" fillId="6" borderId="20" xfId="0" applyFont="1" applyFill="1" applyBorder="1" applyAlignment="1" applyProtection="1">
      <alignment vertical="center"/>
      <protection locked="0"/>
    </xf>
    <xf numFmtId="0" fontId="36" fillId="6" borderId="21" xfId="0" applyFont="1" applyFill="1" applyBorder="1" applyAlignment="1" applyProtection="1">
      <alignment vertical="center"/>
      <protection locked="0"/>
    </xf>
    <xf numFmtId="0" fontId="36" fillId="7" borderId="19" xfId="0" applyFont="1" applyFill="1" applyBorder="1" applyAlignment="1">
      <alignment horizontal="left" textRotation="90" wrapText="1"/>
    </xf>
    <xf numFmtId="0" fontId="36" fillId="7" borderId="20" xfId="0" applyFont="1" applyFill="1" applyBorder="1" applyAlignment="1">
      <alignment horizontal="left" textRotation="90" wrapText="1"/>
    </xf>
    <xf numFmtId="0" fontId="36" fillId="7" borderId="21" xfId="0" applyFont="1" applyFill="1" applyBorder="1" applyAlignment="1">
      <alignment horizontal="left" textRotation="90" wrapText="1"/>
    </xf>
    <xf numFmtId="43" fontId="36" fillId="7" borderId="20" xfId="1" applyFont="1" applyFill="1" applyBorder="1" applyAlignment="1" applyProtection="1">
      <alignment vertical="center"/>
      <protection locked="0"/>
    </xf>
    <xf numFmtId="164" fontId="36" fillId="0" borderId="20" xfId="0" applyNumberFormat="1" applyFont="1" applyBorder="1" applyAlignment="1">
      <alignment vertical="center"/>
    </xf>
    <xf numFmtId="0" fontId="36" fillId="0" borderId="20" xfId="0" applyFont="1" applyBorder="1" applyAlignment="1">
      <alignment vertical="center"/>
    </xf>
    <xf numFmtId="0" fontId="36" fillId="7" borderId="21" xfId="0" applyFont="1" applyFill="1" applyBorder="1" applyAlignment="1" applyProtection="1">
      <alignment vertical="center"/>
      <protection locked="0"/>
    </xf>
    <xf numFmtId="0" fontId="36" fillId="2" borderId="19" xfId="0" applyFont="1" applyFill="1" applyBorder="1" applyAlignment="1">
      <alignment horizontal="left" textRotation="90" wrapText="1"/>
    </xf>
    <xf numFmtId="0" fontId="36" fillId="2" borderId="20" xfId="0" applyFont="1" applyFill="1" applyBorder="1" applyAlignment="1">
      <alignment horizontal="left" textRotation="90" wrapText="1"/>
    </xf>
    <xf numFmtId="0" fontId="36" fillId="2" borderId="21" xfId="0" applyFont="1" applyFill="1" applyBorder="1" applyAlignment="1">
      <alignment horizontal="left" textRotation="90" wrapText="1"/>
    </xf>
    <xf numFmtId="0" fontId="36" fillId="2" borderId="22" xfId="0" applyFont="1" applyFill="1" applyBorder="1" applyAlignment="1">
      <alignment horizontal="left" textRotation="90" wrapText="1"/>
    </xf>
    <xf numFmtId="165" fontId="36" fillId="2" borderId="22" xfId="2" applyNumberFormat="1" applyFont="1" applyFill="1" applyBorder="1" applyAlignment="1" applyProtection="1">
      <alignment vertical="center"/>
      <protection locked="0"/>
    </xf>
    <xf numFmtId="0" fontId="36" fillId="2" borderId="22" xfId="0" applyFont="1" applyFill="1" applyBorder="1" applyAlignment="1" applyProtection="1">
      <alignment vertical="center"/>
      <protection locked="0"/>
    </xf>
    <xf numFmtId="0" fontId="36" fillId="0" borderId="22" xfId="0" applyFont="1" applyBorder="1" applyAlignment="1">
      <alignment vertical="center"/>
    </xf>
    <xf numFmtId="0" fontId="36" fillId="6" borderId="21" xfId="0" applyFont="1" applyFill="1" applyBorder="1" applyAlignment="1">
      <alignment horizontal="left" textRotation="90" wrapText="1"/>
    </xf>
    <xf numFmtId="0" fontId="36" fillId="6" borderId="19" xfId="0" applyFont="1" applyFill="1" applyBorder="1" applyAlignment="1" applyProtection="1">
      <alignment horizontal="left" vertical="center"/>
      <protection locked="0"/>
    </xf>
    <xf numFmtId="43" fontId="36" fillId="6" borderId="20" xfId="1" applyFont="1" applyFill="1" applyBorder="1" applyAlignment="1" applyProtection="1">
      <alignment horizontal="right" vertical="center"/>
      <protection locked="0"/>
    </xf>
    <xf numFmtId="164" fontId="36" fillId="6" borderId="21" xfId="0" applyNumberFormat="1" applyFont="1" applyFill="1" applyBorder="1" applyAlignment="1" applyProtection="1">
      <alignment horizontal="right" vertical="center"/>
      <protection locked="0"/>
    </xf>
    <xf numFmtId="43" fontId="50" fillId="0" borderId="19" xfId="1" applyFont="1" applyBorder="1" applyAlignment="1" applyProtection="1">
      <alignment horizontal="right" vertical="center"/>
    </xf>
    <xf numFmtId="43" fontId="50" fillId="0" borderId="20" xfId="1" applyFont="1" applyBorder="1" applyAlignment="1" applyProtection="1">
      <alignment horizontal="right" vertical="center"/>
    </xf>
    <xf numFmtId="166" fontId="50" fillId="0" borderId="20" xfId="1" applyNumberFormat="1" applyFont="1" applyBorder="1" applyAlignment="1" applyProtection="1">
      <alignment horizontal="right" vertical="center"/>
    </xf>
    <xf numFmtId="43" fontId="50" fillId="0" borderId="21" xfId="1" applyFont="1" applyBorder="1" applyAlignment="1" applyProtection="1">
      <alignment horizontal="right" vertical="center"/>
    </xf>
    <xf numFmtId="0" fontId="50" fillId="7" borderId="19" xfId="0" applyFont="1" applyFill="1" applyBorder="1" applyAlignment="1" applyProtection="1">
      <alignment horizontal="left" vertical="center"/>
      <protection locked="0"/>
    </xf>
    <xf numFmtId="43" fontId="50" fillId="7" borderId="21" xfId="1" applyFont="1" applyFill="1" applyBorder="1" applyAlignment="1" applyProtection="1">
      <alignment horizontal="right" vertical="center"/>
      <protection locked="0"/>
    </xf>
    <xf numFmtId="43" fontId="50" fillId="2" borderId="19" xfId="1" applyFont="1" applyFill="1" applyBorder="1" applyAlignment="1" applyProtection="1">
      <alignment horizontal="right" vertical="center"/>
      <protection locked="0"/>
    </xf>
    <xf numFmtId="43" fontId="36" fillId="2" borderId="19" xfId="1" applyFont="1" applyFill="1" applyBorder="1" applyAlignment="1" applyProtection="1">
      <alignment horizontal="right" vertical="center"/>
      <protection locked="0"/>
    </xf>
    <xf numFmtId="43" fontId="49" fillId="0" borderId="20" xfId="1" applyFont="1" applyFill="1" applyBorder="1" applyAlignment="1" applyProtection="1">
      <alignment horizontal="right" vertical="center"/>
      <protection locked="0"/>
    </xf>
    <xf numFmtId="0" fontId="50" fillId="2" borderId="19" xfId="0" applyFont="1" applyFill="1" applyBorder="1" applyAlignment="1">
      <alignment horizontal="left" textRotation="90" wrapText="1"/>
    </xf>
    <xf numFmtId="0" fontId="50" fillId="2" borderId="21" xfId="0" applyFont="1" applyFill="1" applyBorder="1" applyAlignment="1">
      <alignment horizontal="left" textRotation="90" wrapText="1"/>
    </xf>
    <xf numFmtId="43" fontId="50" fillId="0" borderId="19" xfId="1" applyFont="1" applyFill="1" applyBorder="1" applyAlignment="1" applyProtection="1">
      <alignment horizontal="left" vertical="center"/>
    </xf>
    <xf numFmtId="43" fontId="50" fillId="2" borderId="21" xfId="1" applyFont="1" applyFill="1" applyBorder="1" applyAlignment="1" applyProtection="1">
      <alignment horizontal="left" vertical="center"/>
      <protection locked="0"/>
    </xf>
    <xf numFmtId="0" fontId="36" fillId="7" borderId="19" xfId="1" applyNumberFormat="1" applyFont="1" applyFill="1" applyBorder="1" applyAlignment="1" applyProtection="1">
      <alignment horizontal="left" vertical="center"/>
      <protection locked="0"/>
    </xf>
    <xf numFmtId="14" fontId="36" fillId="2" borderId="13" xfId="0" applyNumberFormat="1" applyFont="1" applyFill="1" applyBorder="1" applyAlignment="1" applyProtection="1">
      <alignment horizontal="left"/>
      <protection locked="0"/>
    </xf>
    <xf numFmtId="14" fontId="36" fillId="2" borderId="14" xfId="0" applyNumberFormat="1" applyFont="1" applyFill="1" applyBorder="1" applyAlignment="1" applyProtection="1">
      <alignment horizontal="left"/>
      <protection locked="0"/>
    </xf>
    <xf numFmtId="14" fontId="36" fillId="2" borderId="12" xfId="0" applyNumberFormat="1" applyFont="1" applyFill="1" applyBorder="1" applyAlignment="1" applyProtection="1">
      <alignment horizontal="left"/>
      <protection locked="0"/>
    </xf>
    <xf numFmtId="0" fontId="36" fillId="2" borderId="12" xfId="0" applyFont="1" applyFill="1" applyBorder="1" applyAlignment="1" applyProtection="1">
      <alignment horizontal="left"/>
      <protection locked="0"/>
    </xf>
    <xf numFmtId="0" fontId="36" fillId="2" borderId="1" xfId="0" applyFont="1" applyFill="1" applyBorder="1" applyAlignment="1" applyProtection="1">
      <alignment horizontal="left" vertical="center"/>
      <protection locked="0"/>
    </xf>
    <xf numFmtId="0" fontId="36" fillId="2" borderId="2" xfId="0" applyFont="1" applyFill="1" applyBorder="1" applyAlignment="1" applyProtection="1">
      <alignment horizontal="left" vertical="center"/>
      <protection locked="0"/>
    </xf>
    <xf numFmtId="0" fontId="38" fillId="4" borderId="17" xfId="0" applyFont="1" applyFill="1" applyBorder="1" applyAlignment="1">
      <alignment horizontal="left"/>
    </xf>
    <xf numFmtId="0" fontId="39" fillId="4" borderId="16" xfId="0" applyFont="1" applyFill="1" applyBorder="1" applyAlignment="1">
      <alignment horizontal="center"/>
    </xf>
    <xf numFmtId="0" fontId="39" fillId="4" borderId="0" xfId="0" applyFont="1" applyFill="1" applyAlignment="1">
      <alignment horizontal="center"/>
    </xf>
    <xf numFmtId="0" fontId="52" fillId="2" borderId="0" xfId="0" applyFont="1" applyFill="1" applyAlignment="1">
      <alignment horizontal="left" wrapText="1"/>
    </xf>
    <xf numFmtId="0" fontId="52" fillId="2" borderId="2" xfId="0" applyFont="1" applyFill="1" applyBorder="1" applyAlignment="1">
      <alignment horizontal="left" wrapText="1"/>
    </xf>
    <xf numFmtId="0" fontId="38" fillId="4" borderId="16" xfId="0" applyFont="1" applyFill="1" applyBorder="1" applyAlignment="1">
      <alignment horizontal="left"/>
    </xf>
    <xf numFmtId="0" fontId="38" fillId="4" borderId="18" xfId="0" applyFont="1" applyFill="1" applyBorder="1" applyAlignment="1">
      <alignment horizontal="left"/>
    </xf>
    <xf numFmtId="0" fontId="36" fillId="2" borderId="0" xfId="0" applyFont="1" applyFill="1" applyAlignment="1" applyProtection="1">
      <alignment horizontal="left"/>
      <protection locked="0"/>
    </xf>
    <xf numFmtId="0" fontId="33" fillId="5" borderId="0" xfId="0" applyFont="1" applyFill="1" applyAlignment="1">
      <alignment horizontal="left"/>
    </xf>
    <xf numFmtId="2" fontId="36" fillId="6" borderId="21" xfId="0" applyNumberFormat="1" applyFont="1" applyFill="1" applyBorder="1" applyAlignment="1" applyProtection="1">
      <alignment horizontal="right" vertical="center"/>
      <protection locked="0"/>
    </xf>
  </cellXfs>
  <cellStyles count="5">
    <cellStyle name="Komma" xfId="1" builtinId="3"/>
    <cellStyle name="Prozent" xfId="2" builtinId="5"/>
    <cellStyle name="Standard" xfId="0" builtinId="0"/>
    <cellStyle name="Standard 2" xfId="4" xr:uid="{C5758811-9839-4B4D-BCA6-C0DFC151CAB6}"/>
    <cellStyle name="Standard 3" xfId="3" xr:uid="{B00F884C-1AD9-425A-BC43-1E67629F9C22}"/>
  </cellStyles>
  <dxfs count="23">
    <dxf>
      <font>
        <color rgb="FFC00000"/>
      </font>
      <fill>
        <patternFill>
          <bgColor rgb="FFFFC7CE"/>
        </patternFill>
      </fill>
    </dxf>
    <dxf>
      <font>
        <color theme="9" tint="-0.499984740745262"/>
      </font>
      <fill>
        <patternFill>
          <bgColor rgb="FFC6EFCE"/>
        </patternFill>
      </fill>
    </dxf>
    <dxf>
      <font>
        <color rgb="FFC00000"/>
      </font>
      <fill>
        <patternFill>
          <bgColor rgb="FFFFC7CE"/>
        </patternFill>
      </fill>
    </dxf>
    <dxf>
      <font>
        <color theme="9" tint="-0.499984740745262"/>
      </font>
      <fill>
        <patternFill>
          <bgColor rgb="FFC6EFCE"/>
        </patternFill>
      </fill>
    </dxf>
    <dxf>
      <font>
        <color theme="9" tint="-0.499984740745262"/>
      </font>
      <fill>
        <patternFill>
          <bgColor rgb="FFC6EF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theme="9" tint="-0.499984740745262"/>
      </font>
      <fill>
        <patternFill>
          <bgColor rgb="FFC6EFCE"/>
        </patternFill>
      </fill>
    </dxf>
    <dxf>
      <font>
        <color theme="5"/>
      </font>
      <fill>
        <patternFill>
          <bgColor rgb="FFFFEB9C"/>
        </patternFill>
      </fill>
    </dxf>
    <dxf>
      <font>
        <color theme="5"/>
      </font>
      <fill>
        <patternFill>
          <bgColor rgb="FFFFEB9C"/>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theme="5"/>
      </font>
      <fill>
        <patternFill>
          <bgColor rgb="FFFFEB9C"/>
        </patternFill>
      </fill>
    </dxf>
    <dxf>
      <font>
        <color theme="5"/>
      </font>
      <fill>
        <patternFill>
          <bgColor rgb="FFFFEB9C"/>
        </patternFill>
      </fill>
    </dxf>
    <dxf>
      <font>
        <color theme="5"/>
      </font>
      <fill>
        <patternFill>
          <bgColor rgb="FFFFEB9C"/>
        </patternFill>
      </fill>
    </dxf>
    <dxf>
      <font>
        <color theme="5"/>
      </font>
      <fill>
        <patternFill patternType="none">
          <bgColor auto="1"/>
        </patternFill>
      </fill>
    </dxf>
    <dxf>
      <font>
        <color theme="5"/>
      </font>
      <fill>
        <patternFill>
          <bgColor rgb="FFFFEB9C"/>
        </patternFill>
      </fill>
    </dxf>
    <dxf>
      <font>
        <color theme="5"/>
      </font>
      <fill>
        <patternFill>
          <bgColor rgb="FFFFEB9C"/>
        </patternFill>
      </fill>
    </dxf>
    <dxf>
      <font>
        <color theme="9" tint="-0.499984740745262"/>
      </font>
      <fill>
        <patternFill>
          <bgColor rgb="FFC6EFCE"/>
        </patternFill>
      </fill>
    </dxf>
    <dxf>
      <font>
        <color theme="5"/>
      </font>
      <fill>
        <patternFill>
          <bgColor rgb="FFFFEB9C"/>
        </patternFill>
      </fill>
    </dxf>
  </dxfs>
  <tableStyles count="0" defaultTableStyle="TableStyleMedium2" defaultPivotStyle="PivotStyleLight16"/>
  <colors>
    <mruColors>
      <color rgb="FFFFC7CE"/>
      <color rgb="FFFF66FF"/>
      <color rgb="FFFF00FF"/>
      <color rgb="FFCCECFF"/>
      <color rgb="FFCCCCFF"/>
      <color rgb="FF666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Graph z = 10 und entsprechende Trendlinie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4.6087051618547686E-3"/>
                  <c:y val="0.1171865674324956"/>
                </c:manualLayout>
              </c:layout>
              <c:numFmt formatCode="#,##0.00000000000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'Fn ln(x) aus VSA-RL z=10'!$A$6:$A$18</c:f>
              <c:numCache>
                <c:formatCode>General</c:formatCode>
                <c:ptCount val="13"/>
                <c:pt idx="0">
                  <c:v>4</c:v>
                </c:pt>
                <c:pt idx="1">
                  <c:v>10</c:v>
                </c:pt>
                <c:pt idx="2">
                  <c:v>20</c:v>
                </c:pt>
                <c:pt idx="3">
                  <c:v>30</c:v>
                </c:pt>
                <c:pt idx="4">
                  <c:v>40</c:v>
                </c:pt>
                <c:pt idx="5">
                  <c:v>50</c:v>
                </c:pt>
                <c:pt idx="6">
                  <c:v>60</c:v>
                </c:pt>
                <c:pt idx="7">
                  <c:v>70</c:v>
                </c:pt>
                <c:pt idx="8">
                  <c:v>80</c:v>
                </c:pt>
                <c:pt idx="9">
                  <c:v>90</c:v>
                </c:pt>
                <c:pt idx="10">
                  <c:v>100</c:v>
                </c:pt>
                <c:pt idx="11">
                  <c:v>110</c:v>
                </c:pt>
                <c:pt idx="12">
                  <c:v>120</c:v>
                </c:pt>
              </c:numCache>
            </c:numRef>
          </c:xVal>
          <c:yVal>
            <c:numRef>
              <c:f>'Fn ln(x) aus VSA-RL z=10'!$B$6:$B$18</c:f>
              <c:numCache>
                <c:formatCode>_(* #,##0.00_);_(* \(#,##0.00\);_(* "-"??_);_(@_)</c:formatCode>
                <c:ptCount val="13"/>
                <c:pt idx="0">
                  <c:v>370.5</c:v>
                </c:pt>
                <c:pt idx="1">
                  <c:v>339.5</c:v>
                </c:pt>
                <c:pt idx="2">
                  <c:v>297.5</c:v>
                </c:pt>
                <c:pt idx="3">
                  <c:v>266</c:v>
                </c:pt>
                <c:pt idx="4">
                  <c:v>239.5</c:v>
                </c:pt>
                <c:pt idx="5">
                  <c:v>217.5</c:v>
                </c:pt>
                <c:pt idx="6">
                  <c:v>199</c:v>
                </c:pt>
                <c:pt idx="7">
                  <c:v>182</c:v>
                </c:pt>
                <c:pt idx="8">
                  <c:v>168</c:v>
                </c:pt>
                <c:pt idx="9">
                  <c:v>154</c:v>
                </c:pt>
                <c:pt idx="10">
                  <c:v>142.5</c:v>
                </c:pt>
                <c:pt idx="11">
                  <c:v>132</c:v>
                </c:pt>
                <c:pt idx="12">
                  <c:v>122</c:v>
                </c:pt>
              </c:numCache>
            </c:numRef>
          </c:yVal>
          <c:smooth val="1"/>
          <c:extLst>
            <c:ext xmlns:c16="http://schemas.microsoft.com/office/drawing/2014/chart" uri="{C3380CC4-5D6E-409C-BE32-E72D297353CC}">
              <c16:uniqueId val="{00000001-7B58-44FD-9EA3-3A511417448C}"/>
            </c:ext>
          </c:extLst>
        </c:ser>
        <c:dLbls>
          <c:showLegendKey val="0"/>
          <c:showVal val="0"/>
          <c:showCatName val="0"/>
          <c:showSerName val="0"/>
          <c:showPercent val="0"/>
          <c:showBubbleSize val="0"/>
        </c:dLbls>
        <c:axId val="685571615"/>
        <c:axId val="1094638847"/>
      </c:scatterChart>
      <c:valAx>
        <c:axId val="685571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94638847"/>
        <c:crosses val="autoZero"/>
        <c:crossBetween val="midCat"/>
      </c:valAx>
      <c:valAx>
        <c:axId val="109463884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55716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Kontrolle Funktion zu Graph z =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'Fn ln(x) aus VSA-RL z=2'!$A$23:$A$63</c:f>
              <c:numCache>
                <c:formatCode>General</c:formatCode>
                <c:ptCount val="41"/>
                <c:pt idx="0">
                  <c:v>4</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numCache>
            </c:numRef>
          </c:xVal>
          <c:yVal>
            <c:numRef>
              <c:f>'Fn ln(x) aus VSA-RL z=2'!$B$23:$B$63</c:f>
              <c:numCache>
                <c:formatCode>_(* #,##0.00_);_(* \(#,##0.00\);_(* "-"??_);_(@_)</c:formatCode>
                <c:ptCount val="41"/>
                <c:pt idx="0">
                  <c:v>258.48140739636131</c:v>
                </c:pt>
                <c:pt idx="1">
                  <c:v>206.39348470243658</c:v>
                </c:pt>
                <c:pt idx="2">
                  <c:v>166.99049228902322</c:v>
                </c:pt>
                <c:pt idx="3">
                  <c:v>143.94121931097621</c:v>
                </c:pt>
                <c:pt idx="4">
                  <c:v>127.58749987560986</c:v>
                </c:pt>
                <c:pt idx="5">
                  <c:v>114.90256959509853</c:v>
                </c:pt>
                <c:pt idx="6">
                  <c:v>104.53822689756285</c:v>
                </c:pt>
                <c:pt idx="7">
                  <c:v>95.775300006842144</c:v>
                </c:pt>
                <c:pt idx="8">
                  <c:v>88.184507462196535</c:v>
                </c:pt>
                <c:pt idx="9">
                  <c:v>81.488953919515836</c:v>
                </c:pt>
                <c:pt idx="10">
                  <c:v>75.49957718168514</c:v>
                </c:pt>
                <c:pt idx="11">
                  <c:v>70.081526878548857</c:v>
                </c:pt>
                <c:pt idx="12">
                  <c:v>65.135234484149521</c:v>
                </c:pt>
                <c:pt idx="13">
                  <c:v>60.585086562229662</c:v>
                </c:pt>
                <c:pt idx="14">
                  <c:v>56.372307593428843</c:v>
                </c:pt>
                <c:pt idx="15">
                  <c:v>52.450304203638154</c:v>
                </c:pt>
                <c:pt idx="16">
                  <c:v>48.781515048783149</c:v>
                </c:pt>
                <c:pt idx="17">
                  <c:v>45.335217378540449</c:v>
                </c:pt>
                <c:pt idx="18">
                  <c:v>42.085961506102478</c:v>
                </c:pt>
                <c:pt idx="19">
                  <c:v>39.012429117489091</c:v>
                </c:pt>
                <c:pt idx="20">
                  <c:v>36.096584768271839</c:v>
                </c:pt>
                <c:pt idx="21">
                  <c:v>33.3230346153818</c:v>
                </c:pt>
                <c:pt idx="22">
                  <c:v>30.678534465135499</c:v>
                </c:pt>
                <c:pt idx="23">
                  <c:v>28.151607266316773</c:v>
                </c:pt>
                <c:pt idx="24">
                  <c:v>25.732242070736106</c:v>
                </c:pt>
                <c:pt idx="25">
                  <c:v>23.411654487760472</c:v>
                </c:pt>
                <c:pt idx="26">
                  <c:v>21.182094148816304</c:v>
                </c:pt>
                <c:pt idx="27">
                  <c:v>19.036688528055436</c:v>
                </c:pt>
                <c:pt idx="28">
                  <c:v>16.969315180015485</c:v>
                </c:pt>
                <c:pt idx="29">
                  <c:v>14.974496406918604</c:v>
                </c:pt>
                <c:pt idx="30">
                  <c:v>13.047311790224796</c:v>
                </c:pt>
                <c:pt idx="31">
                  <c:v>11.18332506970205</c:v>
                </c:pt>
                <c:pt idx="32">
                  <c:v>9.3785226353697908</c:v>
                </c:pt>
                <c:pt idx="33">
                  <c:v>7.6292614870885131</c:v>
                </c:pt>
                <c:pt idx="34">
                  <c:v>5.9322249651270909</c:v>
                </c:pt>
                <c:pt idx="35">
                  <c:v>4.2843848995041185</c:v>
                </c:pt>
                <c:pt idx="36">
                  <c:v>2.6829690926891203</c:v>
                </c:pt>
                <c:pt idx="37">
                  <c:v>1.1254332585284033</c:v>
                </c:pt>
                <c:pt idx="38">
                  <c:v>-0.39056329592426664</c:v>
                </c:pt>
                <c:pt idx="39">
                  <c:v>-1.8671788292307383</c:v>
                </c:pt>
                <c:pt idx="40">
                  <c:v>-3.3064076451415758</c:v>
                </c:pt>
              </c:numCache>
            </c:numRef>
          </c:yVal>
          <c:smooth val="1"/>
          <c:extLst>
            <c:ext xmlns:c16="http://schemas.microsoft.com/office/drawing/2014/chart" uri="{C3380CC4-5D6E-409C-BE32-E72D297353CC}">
              <c16:uniqueId val="{00000000-E7DE-4D57-8A3C-DDC6C0A5D132}"/>
            </c:ext>
          </c:extLst>
        </c:ser>
        <c:dLbls>
          <c:showLegendKey val="0"/>
          <c:showVal val="0"/>
          <c:showCatName val="0"/>
          <c:showSerName val="0"/>
          <c:showPercent val="0"/>
          <c:showBubbleSize val="0"/>
        </c:dLbls>
        <c:axId val="931576528"/>
        <c:axId val="120663535"/>
      </c:scatterChart>
      <c:valAx>
        <c:axId val="931576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0663535"/>
        <c:crosses val="autoZero"/>
        <c:crossBetween val="midCat"/>
      </c:valAx>
      <c:valAx>
        <c:axId val="120663535"/>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315765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60000"/>
        <a:lumOff val="4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Graph z = 1 und entsprechende Trendlinie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0.12039129483814523"/>
                  <c:y val="-0.48780354510480711"/>
                </c:manualLayout>
              </c:layout>
              <c:numFmt formatCode="#,##0.00000000000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'Fn ln(x) aus VSA-RL z=1'!$A$6:$A$18</c:f>
              <c:numCache>
                <c:formatCode>General</c:formatCode>
                <c:ptCount val="13"/>
                <c:pt idx="0">
                  <c:v>4</c:v>
                </c:pt>
                <c:pt idx="1">
                  <c:v>10</c:v>
                </c:pt>
                <c:pt idx="2">
                  <c:v>20</c:v>
                </c:pt>
                <c:pt idx="3">
                  <c:v>30</c:v>
                </c:pt>
                <c:pt idx="4">
                  <c:v>40</c:v>
                </c:pt>
                <c:pt idx="5">
                  <c:v>50</c:v>
                </c:pt>
                <c:pt idx="6">
                  <c:v>60</c:v>
                </c:pt>
                <c:pt idx="7">
                  <c:v>70</c:v>
                </c:pt>
                <c:pt idx="8">
                  <c:v>80</c:v>
                </c:pt>
                <c:pt idx="9">
                  <c:v>90</c:v>
                </c:pt>
                <c:pt idx="10">
                  <c:v>100</c:v>
                </c:pt>
                <c:pt idx="11">
                  <c:v>110</c:v>
                </c:pt>
                <c:pt idx="12">
                  <c:v>120</c:v>
                </c:pt>
              </c:numCache>
            </c:numRef>
          </c:xVal>
          <c:yVal>
            <c:numRef>
              <c:f>'Fn ln(x) aus VSA-RL z=1'!$B$6:$B$18</c:f>
              <c:numCache>
                <c:formatCode>_(* #,##0.00_);_(* \(#,##0.00\);_(* "-"??_);_(@_)</c:formatCode>
                <c:ptCount val="13"/>
                <c:pt idx="0">
                  <c:v>180</c:v>
                </c:pt>
                <c:pt idx="1">
                  <c:v>158</c:v>
                </c:pt>
                <c:pt idx="2">
                  <c:v>131</c:v>
                </c:pt>
                <c:pt idx="3">
                  <c:v>110</c:v>
                </c:pt>
                <c:pt idx="4">
                  <c:v>95</c:v>
                </c:pt>
                <c:pt idx="5">
                  <c:v>82</c:v>
                </c:pt>
                <c:pt idx="6">
                  <c:v>72</c:v>
                </c:pt>
                <c:pt idx="7">
                  <c:v>62</c:v>
                </c:pt>
                <c:pt idx="8">
                  <c:v>54</c:v>
                </c:pt>
                <c:pt idx="9">
                  <c:v>47</c:v>
                </c:pt>
                <c:pt idx="10">
                  <c:v>41</c:v>
                </c:pt>
                <c:pt idx="11">
                  <c:v>37</c:v>
                </c:pt>
                <c:pt idx="12">
                  <c:v>35</c:v>
                </c:pt>
              </c:numCache>
            </c:numRef>
          </c:yVal>
          <c:smooth val="1"/>
          <c:extLst>
            <c:ext xmlns:c16="http://schemas.microsoft.com/office/drawing/2014/chart" uri="{C3380CC4-5D6E-409C-BE32-E72D297353CC}">
              <c16:uniqueId val="{00000001-778B-49C8-AB6F-FA0E9953C914}"/>
            </c:ext>
          </c:extLst>
        </c:ser>
        <c:dLbls>
          <c:showLegendKey val="0"/>
          <c:showVal val="0"/>
          <c:showCatName val="0"/>
          <c:showSerName val="0"/>
          <c:showPercent val="0"/>
          <c:showBubbleSize val="0"/>
        </c:dLbls>
        <c:axId val="685571615"/>
        <c:axId val="1094638847"/>
      </c:scatterChart>
      <c:valAx>
        <c:axId val="685571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94638847"/>
        <c:crosses val="autoZero"/>
        <c:crossBetween val="midCat"/>
      </c:valAx>
      <c:valAx>
        <c:axId val="109463884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55716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Kontrolle Funktion zu Graph z =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'Fn ln(x) aus VSA-RL z=1'!$A$23:$A$63</c:f>
              <c:numCache>
                <c:formatCode>General</c:formatCode>
                <c:ptCount val="41"/>
                <c:pt idx="0">
                  <c:v>4</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numCache>
            </c:numRef>
          </c:xVal>
          <c:yVal>
            <c:numRef>
              <c:f>'Fn ln(x) aus VSA-RL z=1'!$B$23:$B$63</c:f>
              <c:numCache>
                <c:formatCode>_(* #,##0.00_);_(* \(#,##0.00\);_(* "-"??_);_(@_)</c:formatCode>
                <c:ptCount val="41"/>
                <c:pt idx="0">
                  <c:v>194.88609426321352</c:v>
                </c:pt>
                <c:pt idx="1">
                  <c:v>152.60911134372861</c:v>
                </c:pt>
                <c:pt idx="2">
                  <c:v>120.62780836439589</c:v>
                </c:pt>
                <c:pt idx="3">
                  <c:v>101.91994539728441</c:v>
                </c:pt>
                <c:pt idx="4">
                  <c:v>88.646505385063108</c:v>
                </c:pt>
                <c:pt idx="5">
                  <c:v>78.35082544491101</c:v>
                </c:pt>
                <c:pt idx="6">
                  <c:v>69.938642417951684</c:v>
                </c:pt>
                <c:pt idx="7">
                  <c:v>62.826243010883275</c:v>
                </c:pt>
                <c:pt idx="8">
                  <c:v>56.665202405730383</c:v>
                </c:pt>
                <c:pt idx="9">
                  <c:v>51.230779450840203</c:v>
                </c:pt>
                <c:pt idx="10">
                  <c:v>46.369522465578228</c:v>
                </c:pt>
                <c:pt idx="11">
                  <c:v>41.971980611805691</c:v>
                </c:pt>
                <c:pt idx="12">
                  <c:v>37.957339438618931</c:v>
                </c:pt>
                <c:pt idx="13">
                  <c:v>34.264227561101677</c:v>
                </c:pt>
                <c:pt idx="14">
                  <c:v>30.84494003155055</c:v>
                </c:pt>
                <c:pt idx="15">
                  <c:v>27.661659498466804</c:v>
                </c:pt>
                <c:pt idx="16">
                  <c:v>24.68389942639763</c:v>
                </c:pt>
                <c:pt idx="17">
                  <c:v>21.886723800937204</c:v>
                </c:pt>
                <c:pt idx="18">
                  <c:v>19.24947647150745</c:v>
                </c:pt>
                <c:pt idx="19">
                  <c:v>16.754854502045703</c:v>
                </c:pt>
                <c:pt idx="20">
                  <c:v>14.388219486245504</c:v>
                </c:pt>
                <c:pt idx="21">
                  <c:v>12.137077064439097</c:v>
                </c:pt>
                <c:pt idx="22">
                  <c:v>9.9906776324729094</c:v>
                </c:pt>
                <c:pt idx="23">
                  <c:v>7.9397058812861587</c:v>
                </c:pt>
                <c:pt idx="24">
                  <c:v>5.9760364592861492</c:v>
                </c:pt>
                <c:pt idx="25">
                  <c:v>4.0925395460933771</c:v>
                </c:pt>
                <c:pt idx="26">
                  <c:v>2.2829245817688957</c:v>
                </c:pt>
                <c:pt idx="27">
                  <c:v>0.54161350439596845</c:v>
                </c:pt>
                <c:pt idx="28">
                  <c:v>-1.1363629477821746</c:v>
                </c:pt>
                <c:pt idx="29">
                  <c:v>-2.7554507292866788</c:v>
                </c:pt>
                <c:pt idx="30">
                  <c:v>-4.3196434808659774</c:v>
                </c:pt>
                <c:pt idx="31">
                  <c:v>-5.832541877846495</c:v>
                </c:pt>
                <c:pt idx="32">
                  <c:v>-7.2974035529351227</c:v>
                </c:pt>
                <c:pt idx="33">
                  <c:v>-8.7171853346384864</c:v>
                </c:pt>
                <c:pt idx="34">
                  <c:v>-10.094579178395577</c:v>
                </c:pt>
                <c:pt idx="35">
                  <c:v>-11.432042887934301</c:v>
                </c:pt>
                <c:pt idx="36">
                  <c:v>-12.731826507825303</c:v>
                </c:pt>
                <c:pt idx="37">
                  <c:v>-13.99599509915555</c:v>
                </c:pt>
                <c:pt idx="38">
                  <c:v>-15.226448477287079</c:v>
                </c:pt>
                <c:pt idx="39">
                  <c:v>-16.424938385342557</c:v>
                </c:pt>
                <c:pt idx="40">
                  <c:v>-17.593083493087249</c:v>
                </c:pt>
              </c:numCache>
            </c:numRef>
          </c:yVal>
          <c:smooth val="1"/>
          <c:extLst>
            <c:ext xmlns:c16="http://schemas.microsoft.com/office/drawing/2014/chart" uri="{C3380CC4-5D6E-409C-BE32-E72D297353CC}">
              <c16:uniqueId val="{00000000-6B54-40AD-BA16-C9BD8045D113}"/>
            </c:ext>
          </c:extLst>
        </c:ser>
        <c:dLbls>
          <c:showLegendKey val="0"/>
          <c:showVal val="0"/>
          <c:showCatName val="0"/>
          <c:showSerName val="0"/>
          <c:showPercent val="0"/>
          <c:showBubbleSize val="0"/>
        </c:dLbls>
        <c:axId val="931576528"/>
        <c:axId val="120663535"/>
      </c:scatterChart>
      <c:valAx>
        <c:axId val="931576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0663535"/>
        <c:crosses val="autoZero"/>
        <c:crossBetween val="midCat"/>
      </c:valAx>
      <c:valAx>
        <c:axId val="120663535"/>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315765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60000"/>
        <a:lumOff val="4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Graph z = 0.5 und entsprechende Trendlinie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0.12039129483814523"/>
                  <c:y val="-0.53811275302915906"/>
                </c:manualLayout>
              </c:layout>
              <c:numFmt formatCode="#,##0.00000000000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'Fn ln(x) aus VSA-RL z=0.5'!$A$6:$A$18</c:f>
              <c:numCache>
                <c:formatCode>General</c:formatCode>
                <c:ptCount val="13"/>
                <c:pt idx="0">
                  <c:v>4</c:v>
                </c:pt>
                <c:pt idx="1">
                  <c:v>10</c:v>
                </c:pt>
                <c:pt idx="2">
                  <c:v>20</c:v>
                </c:pt>
                <c:pt idx="3">
                  <c:v>30</c:v>
                </c:pt>
                <c:pt idx="4">
                  <c:v>40</c:v>
                </c:pt>
                <c:pt idx="5">
                  <c:v>50</c:v>
                </c:pt>
                <c:pt idx="6">
                  <c:v>60</c:v>
                </c:pt>
                <c:pt idx="7">
                  <c:v>70</c:v>
                </c:pt>
                <c:pt idx="8">
                  <c:v>80</c:v>
                </c:pt>
                <c:pt idx="9">
                  <c:v>90</c:v>
                </c:pt>
                <c:pt idx="10">
                  <c:v>100</c:v>
                </c:pt>
                <c:pt idx="11">
                  <c:v>110</c:v>
                </c:pt>
                <c:pt idx="12">
                  <c:v>120</c:v>
                </c:pt>
              </c:numCache>
            </c:numRef>
          </c:xVal>
          <c:yVal>
            <c:numRef>
              <c:f>'Fn ln(x) aus VSA-RL z=0.5'!$B$6:$B$18</c:f>
              <c:numCache>
                <c:formatCode>_(* #,##0.00_);_(* \(#,##0.00\);_(* "-"??_);_(@_)</c:formatCode>
                <c:ptCount val="13"/>
                <c:pt idx="0">
                  <c:v>122</c:v>
                </c:pt>
                <c:pt idx="1">
                  <c:v>105</c:v>
                </c:pt>
                <c:pt idx="2">
                  <c:v>84</c:v>
                </c:pt>
                <c:pt idx="3">
                  <c:v>70</c:v>
                </c:pt>
                <c:pt idx="4">
                  <c:v>58</c:v>
                </c:pt>
                <c:pt idx="5">
                  <c:v>49</c:v>
                </c:pt>
                <c:pt idx="6">
                  <c:v>42</c:v>
                </c:pt>
                <c:pt idx="7">
                  <c:v>35</c:v>
                </c:pt>
                <c:pt idx="8">
                  <c:v>29</c:v>
                </c:pt>
                <c:pt idx="9">
                  <c:v>24</c:v>
                </c:pt>
                <c:pt idx="10">
                  <c:v>21</c:v>
                </c:pt>
                <c:pt idx="11">
                  <c:v>18</c:v>
                </c:pt>
                <c:pt idx="12">
                  <c:v>16</c:v>
                </c:pt>
              </c:numCache>
            </c:numRef>
          </c:yVal>
          <c:smooth val="1"/>
          <c:extLst>
            <c:ext xmlns:c16="http://schemas.microsoft.com/office/drawing/2014/chart" uri="{C3380CC4-5D6E-409C-BE32-E72D297353CC}">
              <c16:uniqueId val="{00000001-0A67-4D65-8180-A28174818819}"/>
            </c:ext>
          </c:extLst>
        </c:ser>
        <c:dLbls>
          <c:showLegendKey val="0"/>
          <c:showVal val="0"/>
          <c:showCatName val="0"/>
          <c:showSerName val="0"/>
          <c:showPercent val="0"/>
          <c:showBubbleSize val="0"/>
        </c:dLbls>
        <c:axId val="685571615"/>
        <c:axId val="1094638847"/>
      </c:scatterChart>
      <c:valAx>
        <c:axId val="685571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94638847"/>
        <c:crosses val="autoZero"/>
        <c:crossBetween val="midCat"/>
      </c:valAx>
      <c:valAx>
        <c:axId val="109463884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55716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Kontrolle Funktion zu Graph z = 0.5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'Fn ln(x) aus VSA-RL z=0.5'!$A$23:$A$63</c:f>
              <c:numCache>
                <c:formatCode>General</c:formatCode>
                <c:ptCount val="41"/>
                <c:pt idx="0">
                  <c:v>4</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numCache>
            </c:numRef>
          </c:xVal>
          <c:yVal>
            <c:numRef>
              <c:f>'Fn ln(x) aus VSA-RL z=0.5'!$B$23:$B$63</c:f>
              <c:numCache>
                <c:formatCode>_(* #,##0.00_);_(* \(#,##0.00\);_(* "-"??_);_(@_)</c:formatCode>
                <c:ptCount val="41"/>
                <c:pt idx="0">
                  <c:v>131.67606991242349</c:v>
                </c:pt>
                <c:pt idx="1">
                  <c:v>100.95464960838324</c:v>
                </c:pt>
                <c:pt idx="2">
                  <c:v>77.714792294768984</c:v>
                </c:pt>
                <c:pt idx="3">
                  <c:v>64.120347244194335</c:v>
                </c:pt>
                <c:pt idx="4">
                  <c:v>54.474934981154732</c:v>
                </c:pt>
                <c:pt idx="5">
                  <c:v>46.993371990728747</c:v>
                </c:pt>
                <c:pt idx="6">
                  <c:v>40.880489930580097</c:v>
                </c:pt>
                <c:pt idx="7">
                  <c:v>35.712121791091818</c:v>
                </c:pt>
                <c:pt idx="8">
                  <c:v>31.23507766754048</c:v>
                </c:pt>
                <c:pt idx="9">
                  <c:v>27.28604488000542</c:v>
                </c:pt>
                <c:pt idx="10">
                  <c:v>23.753514677114481</c:v>
                </c:pt>
                <c:pt idx="11">
                  <c:v>20.557952405046819</c:v>
                </c:pt>
                <c:pt idx="12">
                  <c:v>17.640632616965831</c:v>
                </c:pt>
                <c:pt idx="13">
                  <c:v>14.9569585611533</c:v>
                </c:pt>
                <c:pt idx="14">
                  <c:v>12.472264477477609</c:v>
                </c:pt>
                <c:pt idx="15">
                  <c:v>10.159069626539861</c:v>
                </c:pt>
                <c:pt idx="16">
                  <c:v>7.9952203539262143</c:v>
                </c:pt>
                <c:pt idx="17">
                  <c:v>5.9625964030250032</c:v>
                </c:pt>
                <c:pt idx="18">
                  <c:v>4.0461875663911826</c:v>
                </c:pt>
                <c:pt idx="19">
                  <c:v>2.2334203173780907</c:v>
                </c:pt>
                <c:pt idx="20">
                  <c:v>0.51365736350024349</c:v>
                </c:pt>
                <c:pt idx="21">
                  <c:v>-1.1221805730970686</c:v>
                </c:pt>
                <c:pt idx="22">
                  <c:v>-2.6819049085674465</c:v>
                </c:pt>
                <c:pt idx="23">
                  <c:v>-4.1722847996755661</c:v>
                </c:pt>
                <c:pt idx="24">
                  <c:v>-5.5992246966484345</c:v>
                </c:pt>
                <c:pt idx="25">
                  <c:v>-6.9679056269257273</c:v>
                </c:pt>
                <c:pt idx="26">
                  <c:v>-8.2828987524609659</c:v>
                </c:pt>
                <c:pt idx="27">
                  <c:v>-9.5482574841834946</c:v>
                </c:pt>
                <c:pt idx="28">
                  <c:v>-10.767592836136657</c:v>
                </c:pt>
                <c:pt idx="29">
                  <c:v>-11.94413555063133</c:v>
                </c:pt>
                <c:pt idx="30">
                  <c:v>-13.080787687074405</c:v>
                </c:pt>
                <c:pt idx="31">
                  <c:v>-14.180165748641969</c:v>
                </c:pt>
                <c:pt idx="32">
                  <c:v>-15.244636959688052</c:v>
                </c:pt>
                <c:pt idx="33">
                  <c:v>-16.276349959142067</c:v>
                </c:pt>
                <c:pt idx="34">
                  <c:v>-17.277260910589234</c:v>
                </c:pt>
                <c:pt idx="35">
                  <c:v>-18.249155826562628</c:v>
                </c:pt>
                <c:pt idx="36">
                  <c:v>-19.193669747223083</c:v>
                </c:pt>
                <c:pt idx="37">
                  <c:v>-20.112303290761105</c:v>
                </c:pt>
                <c:pt idx="38">
                  <c:v>-21.006436996236175</c:v>
                </c:pt>
                <c:pt idx="39">
                  <c:v>-21.877343803035615</c:v>
                </c:pt>
                <c:pt idx="40">
                  <c:v>-22.726199950114022</c:v>
                </c:pt>
              </c:numCache>
            </c:numRef>
          </c:yVal>
          <c:smooth val="1"/>
          <c:extLst>
            <c:ext xmlns:c16="http://schemas.microsoft.com/office/drawing/2014/chart" uri="{C3380CC4-5D6E-409C-BE32-E72D297353CC}">
              <c16:uniqueId val="{00000000-C985-491A-A71C-75A800F3E97E}"/>
            </c:ext>
          </c:extLst>
        </c:ser>
        <c:dLbls>
          <c:showLegendKey val="0"/>
          <c:showVal val="0"/>
          <c:showCatName val="0"/>
          <c:showSerName val="0"/>
          <c:showPercent val="0"/>
          <c:showBubbleSize val="0"/>
        </c:dLbls>
        <c:axId val="931576528"/>
        <c:axId val="120663535"/>
      </c:scatterChart>
      <c:valAx>
        <c:axId val="931576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0663535"/>
        <c:crosses val="autoZero"/>
        <c:crossBetween val="midCat"/>
      </c:valAx>
      <c:valAx>
        <c:axId val="120663535"/>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315765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60000"/>
        <a:lumOff val="4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Kontrolle Funktion zu Graph z = 10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'Fn ln(x) aus VSA-RL z=10'!$A$23:$A$63</c:f>
              <c:numCache>
                <c:formatCode>General</c:formatCode>
                <c:ptCount val="41"/>
                <c:pt idx="0">
                  <c:v>4</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numCache>
            </c:numRef>
          </c:xVal>
          <c:yVal>
            <c:numRef>
              <c:f>'Fn ln(x) aus VSA-RL z=10'!$B$23:$B$63</c:f>
              <c:numCache>
                <c:formatCode>_(* #,##0.00_);_(* \(#,##0.00\);_(* "-"??_);_(@_)</c:formatCode>
                <c:ptCount val="41"/>
                <c:pt idx="0">
                  <c:v>402.47774035370179</c:v>
                </c:pt>
                <c:pt idx="1">
                  <c:v>331.43412251416134</c:v>
                </c:pt>
                <c:pt idx="2">
                  <c:v>277.69170027931682</c:v>
                </c:pt>
                <c:pt idx="3">
                  <c:v>246.25439857400977</c:v>
                </c:pt>
                <c:pt idx="4">
                  <c:v>223.94927804447212</c:v>
                </c:pt>
                <c:pt idx="5">
                  <c:v>206.64808243977637</c:v>
                </c:pt>
                <c:pt idx="6">
                  <c:v>192.51197633916519</c:v>
                </c:pt>
                <c:pt idx="7">
                  <c:v>180.56006892987227</c:v>
                </c:pt>
                <c:pt idx="8">
                  <c:v>170.20685580962754</c:v>
                </c:pt>
                <c:pt idx="9">
                  <c:v>161.07467463385819</c:v>
                </c:pt>
                <c:pt idx="10">
                  <c:v>152.90566020493173</c:v>
                </c:pt>
                <c:pt idx="11">
                  <c:v>145.51588777278374</c:v>
                </c:pt>
                <c:pt idx="12">
                  <c:v>138.76955410432055</c:v>
                </c:pt>
                <c:pt idx="13">
                  <c:v>132.5635287272334</c:v>
                </c:pt>
                <c:pt idx="14">
                  <c:v>126.81764669502775</c:v>
                </c:pt>
                <c:pt idx="15">
                  <c:v>121.4683584996248</c:v>
                </c:pt>
                <c:pt idx="16">
                  <c:v>116.4644335747829</c:v>
                </c:pt>
                <c:pt idx="17">
                  <c:v>111.76396863044795</c:v>
                </c:pt>
                <c:pt idx="18">
                  <c:v>107.33225239901356</c:v>
                </c:pt>
                <c:pt idx="19">
                  <c:v>103.14020846366259</c:v>
                </c:pt>
                <c:pt idx="20">
                  <c:v>99.163237970087152</c:v>
                </c:pt>
                <c:pt idx="21">
                  <c:v>95.380344989720754</c:v>
                </c:pt>
                <c:pt idx="22">
                  <c:v>91.773465537939103</c:v>
                </c:pt>
                <c:pt idx="23">
                  <c:v>88.326945866265703</c:v>
                </c:pt>
                <c:pt idx="24">
                  <c:v>85.027131869475909</c:v>
                </c:pt>
                <c:pt idx="25">
                  <c:v>81.862042365391403</c:v>
                </c:pt>
                <c:pt idx="26">
                  <c:v>78.821106492388765</c:v>
                </c:pt>
                <c:pt idx="27">
                  <c:v>75.894950693706562</c:v>
                </c:pt>
                <c:pt idx="28">
                  <c:v>73.075224460183108</c:v>
                </c:pt>
                <c:pt idx="29">
                  <c:v>70.354456665164776</c:v>
                </c:pt>
                <c:pt idx="30">
                  <c:v>67.725936264780159</c:v>
                </c:pt>
                <c:pt idx="31">
                  <c:v>65.183612567040598</c:v>
                </c:pt>
                <c:pt idx="32">
                  <c:v>62.722011339938319</c:v>
                </c:pt>
                <c:pt idx="33">
                  <c:v>60.336163832632224</c:v>
                </c:pt>
                <c:pt idx="34">
                  <c:v>58.021546395603309</c:v>
                </c:pt>
                <c:pt idx="35">
                  <c:v>55.774028855487359</c:v>
                </c:pt>
                <c:pt idx="36">
                  <c:v>53.589830164168916</c:v>
                </c:pt>
                <c:pt idx="37">
                  <c:v>51.465480125797967</c:v>
                </c:pt>
                <c:pt idx="38">
                  <c:v>49.397786228818006</c:v>
                </c:pt>
                <c:pt idx="39">
                  <c:v>47.383804787081772</c:v>
                </c:pt>
                <c:pt idx="40">
                  <c:v>45.42081573524257</c:v>
                </c:pt>
              </c:numCache>
            </c:numRef>
          </c:yVal>
          <c:smooth val="1"/>
          <c:extLst>
            <c:ext xmlns:c16="http://schemas.microsoft.com/office/drawing/2014/chart" uri="{C3380CC4-5D6E-409C-BE32-E72D297353CC}">
              <c16:uniqueId val="{00000000-533A-4845-ABC7-5F5DD72DD9D1}"/>
            </c:ext>
          </c:extLst>
        </c:ser>
        <c:dLbls>
          <c:showLegendKey val="0"/>
          <c:showVal val="0"/>
          <c:showCatName val="0"/>
          <c:showSerName val="0"/>
          <c:showPercent val="0"/>
          <c:showBubbleSize val="0"/>
        </c:dLbls>
        <c:axId val="931576528"/>
        <c:axId val="120663535"/>
      </c:scatterChart>
      <c:valAx>
        <c:axId val="931576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0663535"/>
        <c:crosses val="autoZero"/>
        <c:crossBetween val="midCat"/>
        <c:majorUnit val="20"/>
      </c:valAx>
      <c:valAx>
        <c:axId val="120663535"/>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315765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60000"/>
        <a:lumOff val="4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Graph z = 10 und entsprechende Trendlinie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exp"/>
            <c:dispRSqr val="1"/>
            <c:dispEq val="1"/>
            <c:trendlineLbl>
              <c:layout>
                <c:manualLayout>
                  <c:x val="-4.6087051618547686E-3"/>
                  <c:y val="0.1171865674324956"/>
                </c:manualLayout>
              </c:layout>
              <c:numFmt formatCode="#,##0.00000000000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'Fn e^x aus VSA-RL z=10'!$A$6:$A$18</c:f>
              <c:numCache>
                <c:formatCode>General</c:formatCode>
                <c:ptCount val="13"/>
                <c:pt idx="0">
                  <c:v>4</c:v>
                </c:pt>
                <c:pt idx="1">
                  <c:v>10</c:v>
                </c:pt>
                <c:pt idx="2">
                  <c:v>20</c:v>
                </c:pt>
                <c:pt idx="3">
                  <c:v>30</c:v>
                </c:pt>
                <c:pt idx="4">
                  <c:v>40</c:v>
                </c:pt>
                <c:pt idx="5">
                  <c:v>50</c:v>
                </c:pt>
                <c:pt idx="6">
                  <c:v>60</c:v>
                </c:pt>
                <c:pt idx="7">
                  <c:v>70</c:v>
                </c:pt>
                <c:pt idx="8">
                  <c:v>80</c:v>
                </c:pt>
                <c:pt idx="9">
                  <c:v>90</c:v>
                </c:pt>
                <c:pt idx="10">
                  <c:v>100</c:v>
                </c:pt>
                <c:pt idx="11">
                  <c:v>110</c:v>
                </c:pt>
                <c:pt idx="12">
                  <c:v>120</c:v>
                </c:pt>
              </c:numCache>
            </c:numRef>
          </c:xVal>
          <c:yVal>
            <c:numRef>
              <c:f>'Fn e^x aus VSA-RL z=10'!$B$6:$B$18</c:f>
              <c:numCache>
                <c:formatCode>_(* #,##0.00_);_(* \(#,##0.00\);_(* "-"??_);_(@_)</c:formatCode>
                <c:ptCount val="13"/>
                <c:pt idx="0">
                  <c:v>370.5</c:v>
                </c:pt>
                <c:pt idx="1">
                  <c:v>339.5</c:v>
                </c:pt>
                <c:pt idx="2">
                  <c:v>297.5</c:v>
                </c:pt>
                <c:pt idx="3">
                  <c:v>266</c:v>
                </c:pt>
                <c:pt idx="4">
                  <c:v>239.5</c:v>
                </c:pt>
                <c:pt idx="5">
                  <c:v>217.5</c:v>
                </c:pt>
                <c:pt idx="6">
                  <c:v>199</c:v>
                </c:pt>
                <c:pt idx="7">
                  <c:v>182</c:v>
                </c:pt>
                <c:pt idx="8">
                  <c:v>168</c:v>
                </c:pt>
                <c:pt idx="9">
                  <c:v>154</c:v>
                </c:pt>
                <c:pt idx="10">
                  <c:v>142.5</c:v>
                </c:pt>
                <c:pt idx="11">
                  <c:v>132</c:v>
                </c:pt>
                <c:pt idx="12">
                  <c:v>122</c:v>
                </c:pt>
              </c:numCache>
            </c:numRef>
          </c:yVal>
          <c:smooth val="1"/>
          <c:extLst>
            <c:ext xmlns:c16="http://schemas.microsoft.com/office/drawing/2014/chart" uri="{C3380CC4-5D6E-409C-BE32-E72D297353CC}">
              <c16:uniqueId val="{00000001-0D1D-4EDA-8523-81D571729B3F}"/>
            </c:ext>
          </c:extLst>
        </c:ser>
        <c:dLbls>
          <c:showLegendKey val="0"/>
          <c:showVal val="0"/>
          <c:showCatName val="0"/>
          <c:showSerName val="0"/>
          <c:showPercent val="0"/>
          <c:showBubbleSize val="0"/>
        </c:dLbls>
        <c:axId val="685571615"/>
        <c:axId val="1094638847"/>
      </c:scatterChart>
      <c:valAx>
        <c:axId val="685571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94638847"/>
        <c:crosses val="autoZero"/>
        <c:crossBetween val="midCat"/>
      </c:valAx>
      <c:valAx>
        <c:axId val="109463884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55716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Kontrolle Funktion zu Graph z = 10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'Fn e^x aus VSA-RL z=10'!$A$23:$A$63</c:f>
              <c:numCache>
                <c:formatCode>General</c:formatCode>
                <c:ptCount val="41"/>
                <c:pt idx="0">
                  <c:v>4</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numCache>
            </c:numRef>
          </c:xVal>
          <c:yVal>
            <c:numRef>
              <c:f>'Fn e^x aus VSA-RL z=10'!$B$23:$B$63</c:f>
              <c:numCache>
                <c:formatCode>_(* #,##0.00_);_(* \(#,##0.00\);_(* "-"??_);_(@_)</c:formatCode>
                <c:ptCount val="41"/>
                <c:pt idx="0">
                  <c:v>347.16233311151029</c:v>
                </c:pt>
                <c:pt idx="1">
                  <c:v>328.17777137204422</c:v>
                </c:pt>
                <c:pt idx="2">
                  <c:v>298.81571462942622</c:v>
                </c:pt>
                <c:pt idx="3">
                  <c:v>272.08068034647192</c:v>
                </c:pt>
                <c:pt idx="4">
                  <c:v>247.73762889145266</c:v>
                </c:pt>
                <c:pt idx="5">
                  <c:v>225.57254962243027</c:v>
                </c:pt>
                <c:pt idx="6">
                  <c:v>205.39057942408246</c:v>
                </c:pt>
                <c:pt idx="7">
                  <c:v>187.01428957899023</c:v>
                </c:pt>
                <c:pt idx="8">
                  <c:v>170.28212591250718</c:v>
                </c:pt>
                <c:pt idx="9">
                  <c:v>155.04698849782682</c:v>
                </c:pt>
                <c:pt idx="10">
                  <c:v>141.17493843480102</c:v>
                </c:pt>
                <c:pt idx="11">
                  <c:v>128.54402033322441</c:v>
                </c:pt>
                <c:pt idx="12">
                  <c:v>117.04319014850859</c:v>
                </c:pt>
                <c:pt idx="13">
                  <c:v>106.57133894387127</c:v>
                </c:pt>
                <c:pt idx="14">
                  <c:v>97.036403996496944</c:v>
                </c:pt>
                <c:pt idx="15">
                  <c:v>88.354559433006656</c:v>
                </c:pt>
                <c:pt idx="16">
                  <c:v>80.449479278751127</c:v>
                </c:pt>
                <c:pt idx="17">
                  <c:v>73.251666442064959</c:v>
                </c:pt>
                <c:pt idx="18">
                  <c:v>66.697841734282051</c:v>
                </c:pt>
                <c:pt idx="19">
                  <c:v>60.7303875541146</c:v>
                </c:pt>
                <c:pt idx="20">
                  <c:v>55.296841345576382</c:v>
                </c:pt>
                <c:pt idx="21">
                  <c:v>50.3494343762125</c:v>
                </c:pt>
                <c:pt idx="22">
                  <c:v>45.844671780829088</c:v>
                </c:pt>
                <c:pt idx="23">
                  <c:v>41.742950178699679</c:v>
                </c:pt>
                <c:pt idx="24">
                  <c:v>38.008209502550216</c:v>
                </c:pt>
                <c:pt idx="25">
                  <c:v>34.607615978395835</c:v>
                </c:pt>
                <c:pt idx="26">
                  <c:v>31.511273469163505</c:v>
                </c:pt>
                <c:pt idx="27">
                  <c:v>28.69196064439323</c:v>
                </c:pt>
                <c:pt idx="28">
                  <c:v>26.124891665359378</c:v>
                </c:pt>
                <c:pt idx="29">
                  <c:v>23.78749828168802</c:v>
                </c:pt>
                <c:pt idx="30">
                  <c:v>21.65923142378422</c:v>
                </c:pt>
                <c:pt idx="31">
                  <c:v>19.721380546779884</c:v>
                </c:pt>
                <c:pt idx="32">
                  <c:v>17.956909137773781</c:v>
                </c:pt>
                <c:pt idx="33">
                  <c:v>16.350304940234697</c:v>
                </c:pt>
                <c:pt idx="34">
                  <c:v>14.887443578823261</c:v>
                </c:pt>
                <c:pt idx="35">
                  <c:v>13.555464385697542</c:v>
                </c:pt>
                <c:pt idx="36">
                  <c:v>12.342657336635799</c:v>
                </c:pt>
                <c:pt idx="37">
                  <c:v>11.238360102981474</c:v>
                </c:pt>
                <c:pt idx="38">
                  <c:v>10.232864314347982</c:v>
                </c:pt>
                <c:pt idx="39">
                  <c:v>9.3173302079968963</c:v>
                </c:pt>
                <c:pt idx="40">
                  <c:v>8.4837089145340592</c:v>
                </c:pt>
              </c:numCache>
            </c:numRef>
          </c:yVal>
          <c:smooth val="1"/>
          <c:extLst>
            <c:ext xmlns:c16="http://schemas.microsoft.com/office/drawing/2014/chart" uri="{C3380CC4-5D6E-409C-BE32-E72D297353CC}">
              <c16:uniqueId val="{00000000-5FF8-4033-A19F-8AD064E96339}"/>
            </c:ext>
          </c:extLst>
        </c:ser>
        <c:dLbls>
          <c:showLegendKey val="0"/>
          <c:showVal val="0"/>
          <c:showCatName val="0"/>
          <c:showSerName val="0"/>
          <c:showPercent val="0"/>
          <c:showBubbleSize val="0"/>
        </c:dLbls>
        <c:axId val="931576528"/>
        <c:axId val="120663535"/>
      </c:scatterChart>
      <c:valAx>
        <c:axId val="931576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0663535"/>
        <c:crosses val="autoZero"/>
        <c:crossBetween val="midCat"/>
        <c:majorUnit val="20"/>
      </c:valAx>
      <c:valAx>
        <c:axId val="120663535"/>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315765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60000"/>
        <a:lumOff val="4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Graph z = 5 und entsprechende Trendlinie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0.11761351706036745"/>
                  <c:y val="-0.41534426347391507"/>
                </c:manualLayout>
              </c:layout>
              <c:numFmt formatCode="#,##0.00000000000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'Fn ln(x) aus VSA-RL z=5'!$A$6:$A$18</c:f>
              <c:numCache>
                <c:formatCode>General</c:formatCode>
                <c:ptCount val="13"/>
                <c:pt idx="0">
                  <c:v>4</c:v>
                </c:pt>
                <c:pt idx="1">
                  <c:v>10</c:v>
                </c:pt>
                <c:pt idx="2">
                  <c:v>20</c:v>
                </c:pt>
                <c:pt idx="3">
                  <c:v>30</c:v>
                </c:pt>
                <c:pt idx="4">
                  <c:v>40</c:v>
                </c:pt>
                <c:pt idx="5">
                  <c:v>50</c:v>
                </c:pt>
                <c:pt idx="6">
                  <c:v>60</c:v>
                </c:pt>
                <c:pt idx="7">
                  <c:v>70</c:v>
                </c:pt>
                <c:pt idx="8">
                  <c:v>80</c:v>
                </c:pt>
                <c:pt idx="9">
                  <c:v>90</c:v>
                </c:pt>
                <c:pt idx="10">
                  <c:v>100</c:v>
                </c:pt>
                <c:pt idx="11">
                  <c:v>110</c:v>
                </c:pt>
                <c:pt idx="12">
                  <c:v>120</c:v>
                </c:pt>
              </c:numCache>
            </c:numRef>
          </c:xVal>
          <c:yVal>
            <c:numRef>
              <c:f>'Fn ln(x) aus VSA-RL z=5'!$B$6:$B$18</c:f>
              <c:numCache>
                <c:formatCode>_(* #,##0.00_);_(* \(#,##0.00\);_(* "-"??_);_(@_)</c:formatCode>
                <c:ptCount val="13"/>
                <c:pt idx="0">
                  <c:v>317.5</c:v>
                </c:pt>
                <c:pt idx="1">
                  <c:v>284.5</c:v>
                </c:pt>
                <c:pt idx="2">
                  <c:v>245</c:v>
                </c:pt>
                <c:pt idx="3">
                  <c:v>216.5</c:v>
                </c:pt>
                <c:pt idx="4">
                  <c:v>193.5</c:v>
                </c:pt>
                <c:pt idx="5">
                  <c:v>175.5</c:v>
                </c:pt>
                <c:pt idx="6">
                  <c:v>159</c:v>
                </c:pt>
                <c:pt idx="7">
                  <c:v>145</c:v>
                </c:pt>
                <c:pt idx="8">
                  <c:v>132</c:v>
                </c:pt>
                <c:pt idx="9">
                  <c:v>120</c:v>
                </c:pt>
                <c:pt idx="10">
                  <c:v>108</c:v>
                </c:pt>
                <c:pt idx="11">
                  <c:v>98</c:v>
                </c:pt>
                <c:pt idx="12">
                  <c:v>92</c:v>
                </c:pt>
              </c:numCache>
            </c:numRef>
          </c:yVal>
          <c:smooth val="1"/>
          <c:extLst>
            <c:ext xmlns:c16="http://schemas.microsoft.com/office/drawing/2014/chart" uri="{C3380CC4-5D6E-409C-BE32-E72D297353CC}">
              <c16:uniqueId val="{00000001-88DF-4EC2-A89D-E5D4B9740EBC}"/>
            </c:ext>
          </c:extLst>
        </c:ser>
        <c:dLbls>
          <c:showLegendKey val="0"/>
          <c:showVal val="0"/>
          <c:showCatName val="0"/>
          <c:showSerName val="0"/>
          <c:showPercent val="0"/>
          <c:showBubbleSize val="0"/>
        </c:dLbls>
        <c:axId val="685571615"/>
        <c:axId val="1094638847"/>
      </c:scatterChart>
      <c:valAx>
        <c:axId val="685571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94638847"/>
        <c:crosses val="autoZero"/>
        <c:crossBetween val="midCat"/>
      </c:valAx>
      <c:valAx>
        <c:axId val="109463884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55716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Kontrolle Funktion zu Graph z = 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'Fn ln(x) aus VSA-RL z=5'!$A$23:$A$63</c:f>
              <c:numCache>
                <c:formatCode>General</c:formatCode>
                <c:ptCount val="41"/>
                <c:pt idx="0">
                  <c:v>4</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numCache>
            </c:numRef>
          </c:xVal>
          <c:yVal>
            <c:numRef>
              <c:f>'Fn ln(x) aus VSA-RL z=5'!$B$23:$B$63</c:f>
              <c:numCache>
                <c:formatCode>_(* #,##0.00_);_(* \(#,##0.00\);_(* "-"??_);_(@_)</c:formatCode>
                <c:ptCount val="41"/>
                <c:pt idx="0">
                  <c:v>342.46848329344039</c:v>
                </c:pt>
                <c:pt idx="1">
                  <c:v>278.42273856402073</c:v>
                </c:pt>
                <c:pt idx="2">
                  <c:v>229.9740029806554</c:v>
                </c:pt>
                <c:pt idx="3">
                  <c:v>201.63330945703194</c:v>
                </c:pt>
                <c:pt idx="4">
                  <c:v>181.52526739729007</c:v>
                </c:pt>
                <c:pt idx="5">
                  <c:v>165.92825825123572</c:v>
                </c:pt>
                <c:pt idx="6">
                  <c:v>153.18457387366669</c:v>
                </c:pt>
                <c:pt idx="7">
                  <c:v>142.40994225659267</c:v>
                </c:pt>
                <c:pt idx="8">
                  <c:v>133.07653181392482</c:v>
                </c:pt>
                <c:pt idx="9">
                  <c:v>124.84388035004321</c:v>
                </c:pt>
                <c:pt idx="10">
                  <c:v>117.47952266787041</c:v>
                </c:pt>
                <c:pt idx="11">
                  <c:v>110.81765080392881</c:v>
                </c:pt>
                <c:pt idx="12">
                  <c:v>104.73583829030133</c:v>
                </c:pt>
                <c:pt idx="13">
                  <c:v>99.14111311762008</c:v>
                </c:pt>
                <c:pt idx="14">
                  <c:v>93.961206673227423</c:v>
                </c:pt>
                <c:pt idx="15">
                  <c:v>89.138829144246984</c:v>
                </c:pt>
                <c:pt idx="16">
                  <c:v>84.627796230559511</c:v>
                </c:pt>
                <c:pt idx="17">
                  <c:v>80.390332161451909</c:v>
                </c:pt>
                <c:pt idx="18">
                  <c:v>76.395144766677902</c:v>
                </c:pt>
                <c:pt idx="19">
                  <c:v>72.61602168788994</c:v>
                </c:pt>
                <c:pt idx="20">
                  <c:v>69.030787084505107</c:v>
                </c:pt>
                <c:pt idx="21">
                  <c:v>65.620513149603994</c:v>
                </c:pt>
                <c:pt idx="22">
                  <c:v>62.368915220563508</c:v>
                </c:pt>
                <c:pt idx="23">
                  <c:v>59.261881460043696</c:v>
                </c:pt>
                <c:pt idx="24">
                  <c:v>56.287102706936025</c:v>
                </c:pt>
                <c:pt idx="25">
                  <c:v>53.43377793845076</c:v>
                </c:pt>
                <c:pt idx="26">
                  <c:v>50.692377534254774</c:v>
                </c:pt>
                <c:pt idx="27">
                  <c:v>48.054451243054473</c:v>
                </c:pt>
                <c:pt idx="28">
                  <c:v>45.512471089862117</c:v>
                </c:pt>
                <c:pt idx="29">
                  <c:v>43.059701862071108</c:v>
                </c:pt>
                <c:pt idx="30">
                  <c:v>40.690093560881678</c:v>
                </c:pt>
                <c:pt idx="31">
                  <c:v>38.398191494002958</c:v>
                </c:pt>
                <c:pt idx="32">
                  <c:v>36.179060647194149</c:v>
                </c:pt>
                <c:pt idx="33">
                  <c:v>34.028221696940079</c:v>
                </c:pt>
                <c:pt idx="34">
                  <c:v>31.941596578086603</c:v>
                </c:pt>
                <c:pt idx="35">
                  <c:v>29.91546194380777</c:v>
                </c:pt>
                <c:pt idx="36">
                  <c:v>27.946409183312596</c:v>
                </c:pt>
                <c:pt idx="37">
                  <c:v>26.031309918791237</c:v>
                </c:pt>
                <c:pt idx="38">
                  <c:v>24.167286104524635</c:v>
                </c:pt>
                <c:pt idx="39">
                  <c:v>22.351684010631345</c:v>
                </c:pt>
                <c:pt idx="40">
                  <c:v>20.582051501139802</c:v>
                </c:pt>
              </c:numCache>
            </c:numRef>
          </c:yVal>
          <c:smooth val="1"/>
          <c:extLst>
            <c:ext xmlns:c16="http://schemas.microsoft.com/office/drawing/2014/chart" uri="{C3380CC4-5D6E-409C-BE32-E72D297353CC}">
              <c16:uniqueId val="{00000000-A742-4295-980B-EF46A6959184}"/>
            </c:ext>
          </c:extLst>
        </c:ser>
        <c:dLbls>
          <c:showLegendKey val="0"/>
          <c:showVal val="0"/>
          <c:showCatName val="0"/>
          <c:showSerName val="0"/>
          <c:showPercent val="0"/>
          <c:showBubbleSize val="0"/>
        </c:dLbls>
        <c:axId val="931576528"/>
        <c:axId val="120663535"/>
      </c:scatterChart>
      <c:valAx>
        <c:axId val="931576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0663535"/>
        <c:crosses val="autoZero"/>
        <c:crossBetween val="midCat"/>
        <c:majorUnit val="20"/>
      </c:valAx>
      <c:valAx>
        <c:axId val="120663535"/>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315765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60000"/>
        <a:lumOff val="4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Graph z = 5 und entsprechende Trendlinie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exp"/>
            <c:dispRSqr val="1"/>
            <c:dispEq val="1"/>
            <c:trendlineLbl>
              <c:layout>
                <c:manualLayout>
                  <c:x val="0.11761351706036745"/>
                  <c:y val="-0.41534426347391507"/>
                </c:manualLayout>
              </c:layout>
              <c:numFmt formatCode="#,##0.00000000000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'Fn e^x aus VSA-RL z=5'!$A$6:$A$18</c:f>
              <c:numCache>
                <c:formatCode>General</c:formatCode>
                <c:ptCount val="13"/>
                <c:pt idx="0">
                  <c:v>4</c:v>
                </c:pt>
                <c:pt idx="1">
                  <c:v>10</c:v>
                </c:pt>
                <c:pt idx="2">
                  <c:v>20</c:v>
                </c:pt>
                <c:pt idx="3">
                  <c:v>30</c:v>
                </c:pt>
                <c:pt idx="4">
                  <c:v>40</c:v>
                </c:pt>
                <c:pt idx="5">
                  <c:v>50</c:v>
                </c:pt>
                <c:pt idx="6">
                  <c:v>60</c:v>
                </c:pt>
                <c:pt idx="7">
                  <c:v>70</c:v>
                </c:pt>
                <c:pt idx="8">
                  <c:v>80</c:v>
                </c:pt>
                <c:pt idx="9">
                  <c:v>90</c:v>
                </c:pt>
                <c:pt idx="10">
                  <c:v>100</c:v>
                </c:pt>
                <c:pt idx="11">
                  <c:v>110</c:v>
                </c:pt>
                <c:pt idx="12">
                  <c:v>120</c:v>
                </c:pt>
              </c:numCache>
            </c:numRef>
          </c:xVal>
          <c:yVal>
            <c:numRef>
              <c:f>'Fn e^x aus VSA-RL z=5'!$B$6:$B$18</c:f>
              <c:numCache>
                <c:formatCode>_(* #,##0.00_);_(* \(#,##0.00\);_(* "-"??_);_(@_)</c:formatCode>
                <c:ptCount val="13"/>
                <c:pt idx="0">
                  <c:v>317.5</c:v>
                </c:pt>
                <c:pt idx="1">
                  <c:v>284.5</c:v>
                </c:pt>
                <c:pt idx="2">
                  <c:v>245</c:v>
                </c:pt>
                <c:pt idx="3">
                  <c:v>216.5</c:v>
                </c:pt>
                <c:pt idx="4">
                  <c:v>193.5</c:v>
                </c:pt>
                <c:pt idx="5">
                  <c:v>175.5</c:v>
                </c:pt>
                <c:pt idx="6">
                  <c:v>159</c:v>
                </c:pt>
                <c:pt idx="7">
                  <c:v>145</c:v>
                </c:pt>
                <c:pt idx="8">
                  <c:v>132</c:v>
                </c:pt>
                <c:pt idx="9">
                  <c:v>120</c:v>
                </c:pt>
                <c:pt idx="10">
                  <c:v>108</c:v>
                </c:pt>
                <c:pt idx="11">
                  <c:v>98</c:v>
                </c:pt>
                <c:pt idx="12">
                  <c:v>92</c:v>
                </c:pt>
              </c:numCache>
            </c:numRef>
          </c:yVal>
          <c:smooth val="1"/>
          <c:extLst>
            <c:ext xmlns:c16="http://schemas.microsoft.com/office/drawing/2014/chart" uri="{C3380CC4-5D6E-409C-BE32-E72D297353CC}">
              <c16:uniqueId val="{00000001-6719-4088-93B1-0745F5548F1A}"/>
            </c:ext>
          </c:extLst>
        </c:ser>
        <c:dLbls>
          <c:showLegendKey val="0"/>
          <c:showVal val="0"/>
          <c:showCatName val="0"/>
          <c:showSerName val="0"/>
          <c:showPercent val="0"/>
          <c:showBubbleSize val="0"/>
        </c:dLbls>
        <c:axId val="685571615"/>
        <c:axId val="1094638847"/>
      </c:scatterChart>
      <c:valAx>
        <c:axId val="685571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94638847"/>
        <c:crosses val="autoZero"/>
        <c:crossBetween val="midCat"/>
      </c:valAx>
      <c:valAx>
        <c:axId val="109463884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55716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Kontrolle Funktion zu Graph z = 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'Fn e^x aus VSA-RL z=5'!$A$23:$A$63</c:f>
              <c:numCache>
                <c:formatCode>General</c:formatCode>
                <c:ptCount val="41"/>
                <c:pt idx="0">
                  <c:v>4</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numCache>
            </c:numRef>
          </c:xVal>
          <c:yVal>
            <c:numRef>
              <c:f>'Fn e^x aus VSA-RL z=5'!$B$23:$B$63</c:f>
              <c:numCache>
                <c:formatCode>_(* #,##0.00_);_(* \(#,##0.00\);_(* "-"??_);_(@_)</c:formatCode>
                <c:ptCount val="41"/>
                <c:pt idx="0">
                  <c:v>293.45672870978603</c:v>
                </c:pt>
                <c:pt idx="1">
                  <c:v>275.65517276067362</c:v>
                </c:pt>
                <c:pt idx="2">
                  <c:v>248.35311082343711</c:v>
                </c:pt>
                <c:pt idx="3">
                  <c:v>223.75516134148134</c:v>
                </c:pt>
                <c:pt idx="4">
                  <c:v>201.59349750423004</c:v>
                </c:pt>
                <c:pt idx="5">
                  <c:v>181.62681920872362</c:v>
                </c:pt>
                <c:pt idx="6">
                  <c:v>163.63772574155658</c:v>
                </c:pt>
                <c:pt idx="7">
                  <c:v>147.43034868158261</c:v>
                </c:pt>
                <c:pt idx="8">
                  <c:v>132.82821925001332</c:v>
                </c:pt>
                <c:pt idx="9">
                  <c:v>119.67234688724348</c:v>
                </c:pt>
                <c:pt idx="10">
                  <c:v>107.8194881356079</c:v>
                </c:pt>
                <c:pt idx="11">
                  <c:v>97.140586979360577</c:v>
                </c:pt>
                <c:pt idx="12">
                  <c:v>87.519369660022903</c:v>
                </c:pt>
                <c:pt idx="13">
                  <c:v>78.851078667201989</c:v>
                </c:pt>
                <c:pt idx="14">
                  <c:v>71.041332120348912</c:v>
                </c:pt>
                <c:pt idx="15">
                  <c:v>64.005096122203824</c:v>
                </c:pt>
                <c:pt idx="16">
                  <c:v>57.665758894731006</c:v>
                </c:pt>
                <c:pt idx="17">
                  <c:v>51.954296616573089</c:v>
                </c:pt>
                <c:pt idx="18">
                  <c:v>46.808521879515069</c:v>
                </c:pt>
                <c:pt idx="19">
                  <c:v>42.172406581020184</c:v>
                </c:pt>
                <c:pt idx="20">
                  <c:v>37.995471880371618</c:v>
                </c:pt>
                <c:pt idx="21">
                  <c:v>34.232238576155424</c:v>
                </c:pt>
                <c:pt idx="22">
                  <c:v>30.841731920697551</c:v>
                </c:pt>
                <c:pt idx="23">
                  <c:v>27.787035479787313</c:v>
                </c:pt>
                <c:pt idx="24">
                  <c:v>25.034889180033293</c:v>
                </c:pt>
                <c:pt idx="25">
                  <c:v>22.555327167320598</c:v>
                </c:pt>
                <c:pt idx="26">
                  <c:v>20.321351533308214</c:v>
                </c:pt>
                <c:pt idx="27">
                  <c:v>18.308638357443257</c:v>
                </c:pt>
                <c:pt idx="28">
                  <c:v>16.495272863825743</c:v>
                </c:pt>
                <c:pt idx="29">
                  <c:v>14.861510809264953</c:v>
                </c:pt>
                <c:pt idx="30">
                  <c:v>13.389563504478707</c:v>
                </c:pt>
                <c:pt idx="31">
                  <c:v>12.063404127708278</c:v>
                </c:pt>
                <c:pt idx="32">
                  <c:v>10.868593221857598</c:v>
                </c:pt>
                <c:pt idx="33">
                  <c:v>9.7921214751386909</c:v>
                </c:pt>
                <c:pt idx="34">
                  <c:v>8.8222680733913847</c:v>
                </c:pt>
                <c:pt idx="35">
                  <c:v>7.9484730817923763</c:v>
                </c:pt>
                <c:pt idx="36">
                  <c:v>7.1612224664231414</c:v>
                </c:pt>
                <c:pt idx="37">
                  <c:v>6.4519445037913181</c:v>
                </c:pt>
                <c:pt idx="38">
                  <c:v>5.8129164503941144</c:v>
                </c:pt>
                <c:pt idx="39">
                  <c:v>5.2371804561255422</c:v>
                </c:pt>
                <c:pt idx="40">
                  <c:v>4.718467805977796</c:v>
                </c:pt>
              </c:numCache>
            </c:numRef>
          </c:yVal>
          <c:smooth val="1"/>
          <c:extLst>
            <c:ext xmlns:c16="http://schemas.microsoft.com/office/drawing/2014/chart" uri="{C3380CC4-5D6E-409C-BE32-E72D297353CC}">
              <c16:uniqueId val="{00000000-970F-4367-A6B1-1017CA733C1F}"/>
            </c:ext>
          </c:extLst>
        </c:ser>
        <c:dLbls>
          <c:showLegendKey val="0"/>
          <c:showVal val="0"/>
          <c:showCatName val="0"/>
          <c:showSerName val="0"/>
          <c:showPercent val="0"/>
          <c:showBubbleSize val="0"/>
        </c:dLbls>
        <c:axId val="931576528"/>
        <c:axId val="120663535"/>
      </c:scatterChart>
      <c:valAx>
        <c:axId val="931576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0663535"/>
        <c:crosses val="autoZero"/>
        <c:crossBetween val="midCat"/>
        <c:majorUnit val="20"/>
      </c:valAx>
      <c:valAx>
        <c:axId val="120663535"/>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315765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60000"/>
        <a:lumOff val="4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ysClr val="windowText" lastClr="000000">
                    <a:lumMod val="65000"/>
                    <a:lumOff val="35000"/>
                  </a:sysClr>
                </a:solidFill>
              </a:rPr>
              <a:t>Graph z = 2 und entsprechende Trendlinie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0.11483573928258968"/>
                  <c:y val="-0.46574191924639557"/>
                </c:manualLayout>
              </c:layout>
              <c:numFmt formatCode="#,##0.00000000000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Ref>
              <c:f>'Fn ln(x) aus VSA-RL z=2'!$A$6:$A$18</c:f>
              <c:numCache>
                <c:formatCode>General</c:formatCode>
                <c:ptCount val="13"/>
                <c:pt idx="0">
                  <c:v>4</c:v>
                </c:pt>
                <c:pt idx="1">
                  <c:v>10</c:v>
                </c:pt>
                <c:pt idx="2">
                  <c:v>20</c:v>
                </c:pt>
                <c:pt idx="3">
                  <c:v>30</c:v>
                </c:pt>
                <c:pt idx="4">
                  <c:v>40</c:v>
                </c:pt>
                <c:pt idx="5">
                  <c:v>50</c:v>
                </c:pt>
                <c:pt idx="6">
                  <c:v>60</c:v>
                </c:pt>
                <c:pt idx="7">
                  <c:v>70</c:v>
                </c:pt>
                <c:pt idx="8">
                  <c:v>80</c:v>
                </c:pt>
                <c:pt idx="9">
                  <c:v>90</c:v>
                </c:pt>
                <c:pt idx="10">
                  <c:v>100</c:v>
                </c:pt>
                <c:pt idx="11">
                  <c:v>110</c:v>
                </c:pt>
                <c:pt idx="12">
                  <c:v>120</c:v>
                </c:pt>
              </c:numCache>
            </c:numRef>
          </c:xVal>
          <c:yVal>
            <c:numRef>
              <c:f>'Fn ln(x) aus VSA-RL z=2'!$B$6:$B$18</c:f>
              <c:numCache>
                <c:formatCode>_(* #,##0.00_);_(* \(#,##0.00\);_(* "-"??_);_(@_)</c:formatCode>
                <c:ptCount val="13"/>
                <c:pt idx="0">
                  <c:v>237</c:v>
                </c:pt>
                <c:pt idx="1">
                  <c:v>213</c:v>
                </c:pt>
                <c:pt idx="2">
                  <c:v>181</c:v>
                </c:pt>
                <c:pt idx="3">
                  <c:v>157</c:v>
                </c:pt>
                <c:pt idx="4">
                  <c:v>137</c:v>
                </c:pt>
                <c:pt idx="5">
                  <c:v>121</c:v>
                </c:pt>
                <c:pt idx="6">
                  <c:v>107</c:v>
                </c:pt>
                <c:pt idx="7">
                  <c:v>96</c:v>
                </c:pt>
                <c:pt idx="8">
                  <c:v>86</c:v>
                </c:pt>
                <c:pt idx="9">
                  <c:v>77</c:v>
                </c:pt>
                <c:pt idx="10">
                  <c:v>69</c:v>
                </c:pt>
                <c:pt idx="11">
                  <c:v>62</c:v>
                </c:pt>
                <c:pt idx="12">
                  <c:v>56</c:v>
                </c:pt>
              </c:numCache>
            </c:numRef>
          </c:yVal>
          <c:smooth val="1"/>
          <c:extLst>
            <c:ext xmlns:c16="http://schemas.microsoft.com/office/drawing/2014/chart" uri="{C3380CC4-5D6E-409C-BE32-E72D297353CC}">
              <c16:uniqueId val="{00000001-020A-44B7-AEBB-8A2DB2E1CAA2}"/>
            </c:ext>
          </c:extLst>
        </c:ser>
        <c:dLbls>
          <c:showLegendKey val="0"/>
          <c:showVal val="0"/>
          <c:showCatName val="0"/>
          <c:showSerName val="0"/>
          <c:showPercent val="0"/>
          <c:showBubbleSize val="0"/>
        </c:dLbls>
        <c:axId val="685571615"/>
        <c:axId val="1094638847"/>
      </c:scatterChart>
      <c:valAx>
        <c:axId val="685571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94638847"/>
        <c:crosses val="autoZero"/>
        <c:crossBetween val="midCat"/>
      </c:valAx>
      <c:valAx>
        <c:axId val="1094638847"/>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55716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2.png"/><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16</xdr:col>
      <xdr:colOff>408000</xdr:colOff>
      <xdr:row>50</xdr:row>
      <xdr:rowOff>42856</xdr:rowOff>
    </xdr:to>
    <xdr:grpSp>
      <xdr:nvGrpSpPr>
        <xdr:cNvPr id="19" name="Gruppieren 18">
          <a:extLst>
            <a:ext uri="{FF2B5EF4-FFF2-40B4-BE49-F238E27FC236}">
              <a16:creationId xmlns:a16="http://schemas.microsoft.com/office/drawing/2014/main" id="{B14075B4-457C-4AA2-84BA-CCE5E6280C76}"/>
            </a:ext>
          </a:extLst>
        </xdr:cNvPr>
        <xdr:cNvGrpSpPr/>
      </xdr:nvGrpSpPr>
      <xdr:grpSpPr>
        <a:xfrm>
          <a:off x="0" y="1266265"/>
          <a:ext cx="12600000" cy="6631915"/>
          <a:chOff x="0" y="1367518"/>
          <a:chExt cx="12600000" cy="6900856"/>
        </a:xfrm>
      </xdr:grpSpPr>
      <xdr:pic>
        <xdr:nvPicPr>
          <xdr:cNvPr id="20" name="Grafik 19">
            <a:extLst>
              <a:ext uri="{FF2B5EF4-FFF2-40B4-BE49-F238E27FC236}">
                <a16:creationId xmlns:a16="http://schemas.microsoft.com/office/drawing/2014/main" id="{6918EF71-34DC-5674-AB8A-1632B063AF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1799" b="7008"/>
          <a:stretch/>
        </xdr:blipFill>
        <xdr:spPr>
          <a:xfrm>
            <a:off x="0" y="1367518"/>
            <a:ext cx="12600000" cy="6291392"/>
          </a:xfrm>
          <a:prstGeom prst="rect">
            <a:avLst/>
          </a:prstGeom>
        </xdr:spPr>
      </xdr:pic>
      <xdr:sp macro="" textlink="">
        <xdr:nvSpPr>
          <xdr:cNvPr id="21" name="Textfeld 20">
            <a:extLst>
              <a:ext uri="{FF2B5EF4-FFF2-40B4-BE49-F238E27FC236}">
                <a16:creationId xmlns:a16="http://schemas.microsoft.com/office/drawing/2014/main" id="{04BCA9F0-E3BC-09CB-AA17-E7F40CD63247}"/>
              </a:ext>
            </a:extLst>
          </xdr:cNvPr>
          <xdr:cNvSpPr txBox="1"/>
        </xdr:nvSpPr>
        <xdr:spPr>
          <a:xfrm>
            <a:off x="6010275" y="7692792"/>
            <a:ext cx="847725" cy="575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1" i="0" u="none" strike="noStrike">
                <a:solidFill>
                  <a:schemeClr val="accent2"/>
                </a:solidFill>
                <a:effectLst/>
                <a:latin typeface="+mn-lt"/>
                <a:ea typeface="+mn-ea"/>
                <a:cs typeface="+mn-cs"/>
              </a:rPr>
              <a:t>Wert 18 ▲</a:t>
            </a:r>
            <a:r>
              <a:rPr lang="de-CH" b="1">
                <a:solidFill>
                  <a:schemeClr val="accent2"/>
                </a:solidFill>
              </a:rPr>
              <a:t> </a:t>
            </a:r>
            <a:r>
              <a:rPr lang="de-CH" sz="1100" b="1" i="0" u="none" strike="noStrike">
                <a:solidFill>
                  <a:schemeClr val="accent2"/>
                </a:solidFill>
                <a:effectLst/>
                <a:latin typeface="+mn-lt"/>
                <a:ea typeface="+mn-ea"/>
                <a:cs typeface="+mn-cs"/>
              </a:rPr>
              <a:t>[l/s*ha</a:t>
            </a:r>
            <a:r>
              <a:rPr lang="de-CH" sz="1100" b="1" i="0" u="none" strike="noStrike" baseline="-25000">
                <a:solidFill>
                  <a:schemeClr val="accent2"/>
                </a:solidFill>
                <a:effectLst/>
                <a:latin typeface="+mn-lt"/>
                <a:ea typeface="+mn-ea"/>
                <a:cs typeface="+mn-cs"/>
              </a:rPr>
              <a:t>red</a:t>
            </a:r>
            <a:r>
              <a:rPr lang="de-CH" sz="1100" b="1" i="0" u="none" strike="noStrike">
                <a:solidFill>
                  <a:schemeClr val="accent2"/>
                </a:solidFill>
                <a:effectLst/>
                <a:latin typeface="+mn-lt"/>
                <a:ea typeface="+mn-ea"/>
                <a:cs typeface="+mn-cs"/>
              </a:rPr>
              <a:t>]</a:t>
            </a:r>
            <a:r>
              <a:rPr lang="de-CH" b="1">
                <a:solidFill>
                  <a:schemeClr val="accent2"/>
                </a:solidFill>
              </a:rPr>
              <a:t> </a:t>
            </a:r>
            <a:endParaRPr lang="de-CH" sz="1100" b="1">
              <a:solidFill>
                <a:schemeClr val="accent2"/>
              </a:solidFill>
            </a:endParaRPr>
          </a:p>
        </xdr:txBody>
      </xdr:sp>
      <xdr:sp macro="" textlink="">
        <xdr:nvSpPr>
          <xdr:cNvPr id="22" name="Textfeld 21">
            <a:extLst>
              <a:ext uri="{FF2B5EF4-FFF2-40B4-BE49-F238E27FC236}">
                <a16:creationId xmlns:a16="http://schemas.microsoft.com/office/drawing/2014/main" id="{47E4302C-7EB0-2ABC-7D54-ED502B9BB522}"/>
              </a:ext>
            </a:extLst>
          </xdr:cNvPr>
          <xdr:cNvSpPr txBox="1"/>
        </xdr:nvSpPr>
        <xdr:spPr>
          <a:xfrm>
            <a:off x="1666875" y="4095750"/>
            <a:ext cx="847725" cy="575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1" i="0" u="none" strike="noStrike">
                <a:solidFill>
                  <a:schemeClr val="accent2"/>
                </a:solidFill>
                <a:effectLst/>
                <a:latin typeface="+mn-lt"/>
                <a:ea typeface="+mn-ea"/>
                <a:cs typeface="+mn-cs"/>
              </a:rPr>
              <a:t>Wert 19 ◄</a:t>
            </a:r>
            <a:r>
              <a:rPr lang="de-CH" b="1">
                <a:solidFill>
                  <a:schemeClr val="accent2"/>
                </a:solidFill>
              </a:rPr>
              <a:t> </a:t>
            </a:r>
            <a:r>
              <a:rPr lang="de-CH" sz="1100" b="1" i="0" u="none" strike="noStrike">
                <a:solidFill>
                  <a:schemeClr val="accent2"/>
                </a:solidFill>
                <a:effectLst/>
                <a:latin typeface="+mn-lt"/>
                <a:ea typeface="+mn-ea"/>
                <a:cs typeface="+mn-cs"/>
              </a:rPr>
              <a:t>[m</a:t>
            </a:r>
            <a:r>
              <a:rPr lang="de-CH" sz="1100" b="1" i="0" u="none" strike="noStrike" baseline="30000">
                <a:solidFill>
                  <a:schemeClr val="accent2"/>
                </a:solidFill>
                <a:effectLst/>
                <a:latin typeface="+mn-lt"/>
                <a:ea typeface="+mn-ea"/>
                <a:cs typeface="+mn-cs"/>
              </a:rPr>
              <a:t>3</a:t>
            </a:r>
            <a:r>
              <a:rPr lang="de-CH" sz="1100" b="1" i="0" u="none" strike="noStrike">
                <a:solidFill>
                  <a:schemeClr val="accent2"/>
                </a:solidFill>
                <a:effectLst/>
                <a:latin typeface="+mn-lt"/>
                <a:ea typeface="+mn-ea"/>
                <a:cs typeface="+mn-cs"/>
              </a:rPr>
              <a:t>/ha</a:t>
            </a:r>
            <a:r>
              <a:rPr lang="de-CH" sz="1100" b="1" i="0" u="none" strike="noStrike" baseline="-25000">
                <a:solidFill>
                  <a:schemeClr val="accent2"/>
                </a:solidFill>
                <a:effectLst/>
                <a:latin typeface="+mn-lt"/>
                <a:ea typeface="+mn-ea"/>
                <a:cs typeface="+mn-cs"/>
              </a:rPr>
              <a:t>red</a:t>
            </a:r>
            <a:r>
              <a:rPr lang="de-CH" sz="1100" b="1" i="0" u="none" strike="noStrike">
                <a:solidFill>
                  <a:schemeClr val="accent2"/>
                </a:solidFill>
                <a:effectLst/>
                <a:latin typeface="+mn-lt"/>
                <a:ea typeface="+mn-ea"/>
                <a:cs typeface="+mn-cs"/>
              </a:rPr>
              <a:t>]</a:t>
            </a:r>
            <a:r>
              <a:rPr lang="de-CH" b="1">
                <a:solidFill>
                  <a:schemeClr val="accent2"/>
                </a:solidFill>
              </a:rPr>
              <a:t> </a:t>
            </a:r>
            <a:endParaRPr lang="de-CH" sz="1100" b="1">
              <a:solidFill>
                <a:schemeClr val="accent2"/>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11</xdr:col>
      <xdr:colOff>0</xdr:colOff>
      <xdr:row>18</xdr:row>
      <xdr:rowOff>76200</xdr:rowOff>
    </xdr:to>
    <xdr:graphicFrame macro="">
      <xdr:nvGraphicFramePr>
        <xdr:cNvPr id="2" name="Diagramm 1">
          <a:extLst>
            <a:ext uri="{FF2B5EF4-FFF2-40B4-BE49-F238E27FC236}">
              <a16:creationId xmlns:a16="http://schemas.microsoft.com/office/drawing/2014/main" id="{C2681A25-B00C-4472-BCDA-AFD1A6F37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21</xdr:row>
      <xdr:rowOff>0</xdr:rowOff>
    </xdr:from>
    <xdr:to>
      <xdr:col>11</xdr:col>
      <xdr:colOff>0</xdr:colOff>
      <xdr:row>35</xdr:row>
      <xdr:rowOff>38100</xdr:rowOff>
    </xdr:to>
    <xdr:graphicFrame macro="">
      <xdr:nvGraphicFramePr>
        <xdr:cNvPr id="4" name="Diagramm 3">
          <a:extLst>
            <a:ext uri="{FF2B5EF4-FFF2-40B4-BE49-F238E27FC236}">
              <a16:creationId xmlns:a16="http://schemas.microsoft.com/office/drawing/2014/main" id="{6838606F-2803-44A6-AED5-28E680B16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4</xdr:row>
      <xdr:rowOff>0</xdr:rowOff>
    </xdr:from>
    <xdr:to>
      <xdr:col>24</xdr:col>
      <xdr:colOff>322857</xdr:colOff>
      <xdr:row>36</xdr:row>
      <xdr:rowOff>94463</xdr:rowOff>
    </xdr:to>
    <xdr:grpSp>
      <xdr:nvGrpSpPr>
        <xdr:cNvPr id="56" name="Gruppieren 55">
          <a:extLst>
            <a:ext uri="{FF2B5EF4-FFF2-40B4-BE49-F238E27FC236}">
              <a16:creationId xmlns:a16="http://schemas.microsoft.com/office/drawing/2014/main" id="{4CAB0492-909E-458D-9815-C344AB670B83}"/>
            </a:ext>
          </a:extLst>
        </xdr:cNvPr>
        <xdr:cNvGrpSpPr/>
      </xdr:nvGrpSpPr>
      <xdr:grpSpPr>
        <a:xfrm>
          <a:off x="10668000" y="790575"/>
          <a:ext cx="7942857" cy="6295238"/>
          <a:chOff x="10668000" y="790575"/>
          <a:chExt cx="7942857" cy="6295238"/>
        </a:xfrm>
      </xdr:grpSpPr>
      <xdr:pic>
        <xdr:nvPicPr>
          <xdr:cNvPr id="57" name="Grafik 56">
            <a:extLst>
              <a:ext uri="{FF2B5EF4-FFF2-40B4-BE49-F238E27FC236}">
                <a16:creationId xmlns:a16="http://schemas.microsoft.com/office/drawing/2014/main" id="{A3EFC9F1-2614-792F-ECE2-F7CE13A9A144}"/>
              </a:ext>
            </a:extLst>
          </xdr:cNvPr>
          <xdr:cNvPicPr>
            <a:picLocks noChangeAspect="1"/>
          </xdr:cNvPicPr>
        </xdr:nvPicPr>
        <xdr:blipFill>
          <a:blip xmlns:r="http://schemas.openxmlformats.org/officeDocument/2006/relationships" r:embed="rId3"/>
          <a:stretch>
            <a:fillRect/>
          </a:stretch>
        </xdr:blipFill>
        <xdr:spPr>
          <a:xfrm>
            <a:off x="10668000" y="790575"/>
            <a:ext cx="7942857" cy="6295238"/>
          </a:xfrm>
          <a:prstGeom prst="rect">
            <a:avLst/>
          </a:prstGeom>
        </xdr:spPr>
      </xdr:pic>
      <xdr:cxnSp macro="">
        <xdr:nvCxnSpPr>
          <xdr:cNvPr id="58" name="Gerader Verbinder 57">
            <a:extLst>
              <a:ext uri="{FF2B5EF4-FFF2-40B4-BE49-F238E27FC236}">
                <a16:creationId xmlns:a16="http://schemas.microsoft.com/office/drawing/2014/main" id="{EB140553-F0F9-1277-EB1D-8C805D05CA41}"/>
              </a:ext>
            </a:extLst>
          </xdr:cNvPr>
          <xdr:cNvCxnSpPr/>
        </xdr:nvCxnSpPr>
        <xdr:spPr>
          <a:xfrm>
            <a:off x="10668000" y="18764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9" name="Gerader Verbinder 58">
            <a:extLst>
              <a:ext uri="{FF2B5EF4-FFF2-40B4-BE49-F238E27FC236}">
                <a16:creationId xmlns:a16="http://schemas.microsoft.com/office/drawing/2014/main" id="{43272675-0A01-79AA-8F66-76C5C3795E3A}"/>
              </a:ext>
            </a:extLst>
          </xdr:cNvPr>
          <xdr:cNvCxnSpPr/>
        </xdr:nvCxnSpPr>
        <xdr:spPr>
          <a:xfrm>
            <a:off x="10668000" y="22574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0" name="Gerader Verbinder 59">
            <a:extLst>
              <a:ext uri="{FF2B5EF4-FFF2-40B4-BE49-F238E27FC236}">
                <a16:creationId xmlns:a16="http://schemas.microsoft.com/office/drawing/2014/main" id="{F7483EFE-8DBA-5B13-8E4F-3094C719CBB6}"/>
              </a:ext>
            </a:extLst>
          </xdr:cNvPr>
          <xdr:cNvCxnSpPr/>
        </xdr:nvCxnSpPr>
        <xdr:spPr>
          <a:xfrm>
            <a:off x="10668000" y="277177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1" name="Gerader Verbinder 60">
            <a:extLst>
              <a:ext uri="{FF2B5EF4-FFF2-40B4-BE49-F238E27FC236}">
                <a16:creationId xmlns:a16="http://schemas.microsoft.com/office/drawing/2014/main" id="{8447879D-A340-1FEC-55A3-C8EC401E563A}"/>
              </a:ext>
            </a:extLst>
          </xdr:cNvPr>
          <xdr:cNvCxnSpPr/>
        </xdr:nvCxnSpPr>
        <xdr:spPr>
          <a:xfrm>
            <a:off x="10668000" y="31623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2" name="Gerader Verbinder 61">
            <a:extLst>
              <a:ext uri="{FF2B5EF4-FFF2-40B4-BE49-F238E27FC236}">
                <a16:creationId xmlns:a16="http://schemas.microsoft.com/office/drawing/2014/main" id="{64F6F665-E745-1F6F-177A-DBB9428FEBE9}"/>
              </a:ext>
            </a:extLst>
          </xdr:cNvPr>
          <xdr:cNvCxnSpPr/>
        </xdr:nvCxnSpPr>
        <xdr:spPr>
          <a:xfrm>
            <a:off x="10668000" y="34766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3" name="Gerader Verbinder 62">
            <a:extLst>
              <a:ext uri="{FF2B5EF4-FFF2-40B4-BE49-F238E27FC236}">
                <a16:creationId xmlns:a16="http://schemas.microsoft.com/office/drawing/2014/main" id="{D71390BB-4650-0AE2-B575-26F44B7DDFC3}"/>
              </a:ext>
            </a:extLst>
          </xdr:cNvPr>
          <xdr:cNvCxnSpPr/>
        </xdr:nvCxnSpPr>
        <xdr:spPr>
          <a:xfrm>
            <a:off x="10668000" y="37528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Gerader Verbinder 63">
            <a:extLst>
              <a:ext uri="{FF2B5EF4-FFF2-40B4-BE49-F238E27FC236}">
                <a16:creationId xmlns:a16="http://schemas.microsoft.com/office/drawing/2014/main" id="{07FDBA3C-F0F5-65BE-9DC4-5459B62BD2BA}"/>
              </a:ext>
            </a:extLst>
          </xdr:cNvPr>
          <xdr:cNvCxnSpPr/>
        </xdr:nvCxnSpPr>
        <xdr:spPr>
          <a:xfrm>
            <a:off x="10668000" y="39814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5" name="Gerader Verbinder 64">
            <a:extLst>
              <a:ext uri="{FF2B5EF4-FFF2-40B4-BE49-F238E27FC236}">
                <a16:creationId xmlns:a16="http://schemas.microsoft.com/office/drawing/2014/main" id="{ADA34967-7A31-30E0-6D68-268592B662A3}"/>
              </a:ext>
            </a:extLst>
          </xdr:cNvPr>
          <xdr:cNvCxnSpPr/>
        </xdr:nvCxnSpPr>
        <xdr:spPr>
          <a:xfrm>
            <a:off x="10668000" y="41910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6" name="Gerader Verbinder 65">
            <a:extLst>
              <a:ext uri="{FF2B5EF4-FFF2-40B4-BE49-F238E27FC236}">
                <a16:creationId xmlns:a16="http://schemas.microsoft.com/office/drawing/2014/main" id="{E5116E7C-2A13-8CCE-01A8-C48313DEF33E}"/>
              </a:ext>
            </a:extLst>
          </xdr:cNvPr>
          <xdr:cNvCxnSpPr/>
        </xdr:nvCxnSpPr>
        <xdr:spPr>
          <a:xfrm>
            <a:off x="10668000" y="437197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7" name="Gerader Verbinder 66">
            <a:extLst>
              <a:ext uri="{FF2B5EF4-FFF2-40B4-BE49-F238E27FC236}">
                <a16:creationId xmlns:a16="http://schemas.microsoft.com/office/drawing/2014/main" id="{6079D102-1227-3C9F-A243-B3086ACE5636}"/>
              </a:ext>
            </a:extLst>
          </xdr:cNvPr>
          <xdr:cNvCxnSpPr/>
        </xdr:nvCxnSpPr>
        <xdr:spPr>
          <a:xfrm>
            <a:off x="10668000" y="45339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8" name="Gerader Verbinder 67">
            <a:extLst>
              <a:ext uri="{FF2B5EF4-FFF2-40B4-BE49-F238E27FC236}">
                <a16:creationId xmlns:a16="http://schemas.microsoft.com/office/drawing/2014/main" id="{1FD58308-F399-4435-C37C-95842128B4D5}"/>
              </a:ext>
            </a:extLst>
          </xdr:cNvPr>
          <xdr:cNvCxnSpPr/>
        </xdr:nvCxnSpPr>
        <xdr:spPr>
          <a:xfrm>
            <a:off x="10668000" y="467677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9" name="Gerader Verbinder 68">
            <a:extLst>
              <a:ext uri="{FF2B5EF4-FFF2-40B4-BE49-F238E27FC236}">
                <a16:creationId xmlns:a16="http://schemas.microsoft.com/office/drawing/2014/main" id="{CA9E81FA-6321-EF81-CBC5-04C6221BB240}"/>
              </a:ext>
            </a:extLst>
          </xdr:cNvPr>
          <xdr:cNvCxnSpPr/>
        </xdr:nvCxnSpPr>
        <xdr:spPr>
          <a:xfrm>
            <a:off x="10668000" y="49244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0" name="Gerader Verbinder 69">
            <a:extLst>
              <a:ext uri="{FF2B5EF4-FFF2-40B4-BE49-F238E27FC236}">
                <a16:creationId xmlns:a16="http://schemas.microsoft.com/office/drawing/2014/main" id="{9A1DCACE-2FEF-71F6-4E3C-00D4959B4355}"/>
              </a:ext>
            </a:extLst>
          </xdr:cNvPr>
          <xdr:cNvCxnSpPr/>
        </xdr:nvCxnSpPr>
        <xdr:spPr>
          <a:xfrm>
            <a:off x="10668000" y="48196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xdr:row>
      <xdr:rowOff>0</xdr:rowOff>
    </xdr:from>
    <xdr:to>
      <xdr:col>11</xdr:col>
      <xdr:colOff>0</xdr:colOff>
      <xdr:row>18</xdr:row>
      <xdr:rowOff>76200</xdr:rowOff>
    </xdr:to>
    <xdr:graphicFrame macro="">
      <xdr:nvGraphicFramePr>
        <xdr:cNvPr id="2" name="Diagramm 1">
          <a:extLst>
            <a:ext uri="{FF2B5EF4-FFF2-40B4-BE49-F238E27FC236}">
              <a16:creationId xmlns:a16="http://schemas.microsoft.com/office/drawing/2014/main" id="{A61C07A1-E5E7-4247-87F2-097BEE39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21</xdr:row>
      <xdr:rowOff>0</xdr:rowOff>
    </xdr:from>
    <xdr:to>
      <xdr:col>11</xdr:col>
      <xdr:colOff>0</xdr:colOff>
      <xdr:row>35</xdr:row>
      <xdr:rowOff>38100</xdr:rowOff>
    </xdr:to>
    <xdr:graphicFrame macro="">
      <xdr:nvGraphicFramePr>
        <xdr:cNvPr id="3" name="Diagramm 2">
          <a:extLst>
            <a:ext uri="{FF2B5EF4-FFF2-40B4-BE49-F238E27FC236}">
              <a16:creationId xmlns:a16="http://schemas.microsoft.com/office/drawing/2014/main" id="{6A161086-1B6B-4F27-BD7C-F2F67D50A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4</xdr:row>
      <xdr:rowOff>0</xdr:rowOff>
    </xdr:from>
    <xdr:to>
      <xdr:col>24</xdr:col>
      <xdr:colOff>322857</xdr:colOff>
      <xdr:row>36</xdr:row>
      <xdr:rowOff>94463</xdr:rowOff>
    </xdr:to>
    <xdr:grpSp>
      <xdr:nvGrpSpPr>
        <xdr:cNvPr id="4" name="Gruppieren 3">
          <a:extLst>
            <a:ext uri="{FF2B5EF4-FFF2-40B4-BE49-F238E27FC236}">
              <a16:creationId xmlns:a16="http://schemas.microsoft.com/office/drawing/2014/main" id="{80882EB7-B5E6-4470-B05B-3F8025FF73B4}"/>
            </a:ext>
          </a:extLst>
        </xdr:cNvPr>
        <xdr:cNvGrpSpPr/>
      </xdr:nvGrpSpPr>
      <xdr:grpSpPr>
        <a:xfrm>
          <a:off x="10668000" y="790575"/>
          <a:ext cx="7942857" cy="6295238"/>
          <a:chOff x="10668000" y="790575"/>
          <a:chExt cx="7942857" cy="6295238"/>
        </a:xfrm>
      </xdr:grpSpPr>
      <xdr:pic>
        <xdr:nvPicPr>
          <xdr:cNvPr id="5" name="Grafik 4">
            <a:extLst>
              <a:ext uri="{FF2B5EF4-FFF2-40B4-BE49-F238E27FC236}">
                <a16:creationId xmlns:a16="http://schemas.microsoft.com/office/drawing/2014/main" id="{A4A49DC2-0FFF-A4B0-9041-200D2003EE5C}"/>
              </a:ext>
            </a:extLst>
          </xdr:cNvPr>
          <xdr:cNvPicPr>
            <a:picLocks noChangeAspect="1"/>
          </xdr:cNvPicPr>
        </xdr:nvPicPr>
        <xdr:blipFill>
          <a:blip xmlns:r="http://schemas.openxmlformats.org/officeDocument/2006/relationships" r:embed="rId3"/>
          <a:stretch>
            <a:fillRect/>
          </a:stretch>
        </xdr:blipFill>
        <xdr:spPr>
          <a:xfrm>
            <a:off x="10668000" y="790575"/>
            <a:ext cx="7942857" cy="6295238"/>
          </a:xfrm>
          <a:prstGeom prst="rect">
            <a:avLst/>
          </a:prstGeom>
        </xdr:spPr>
      </xdr:pic>
      <xdr:cxnSp macro="">
        <xdr:nvCxnSpPr>
          <xdr:cNvPr id="6" name="Gerader Verbinder 5">
            <a:extLst>
              <a:ext uri="{FF2B5EF4-FFF2-40B4-BE49-F238E27FC236}">
                <a16:creationId xmlns:a16="http://schemas.microsoft.com/office/drawing/2014/main" id="{2D258502-8047-DC8D-2782-FE352DB721E4}"/>
              </a:ext>
            </a:extLst>
          </xdr:cNvPr>
          <xdr:cNvCxnSpPr/>
        </xdr:nvCxnSpPr>
        <xdr:spPr>
          <a:xfrm>
            <a:off x="10668000" y="18764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 name="Gerader Verbinder 6">
            <a:extLst>
              <a:ext uri="{FF2B5EF4-FFF2-40B4-BE49-F238E27FC236}">
                <a16:creationId xmlns:a16="http://schemas.microsoft.com/office/drawing/2014/main" id="{5780861C-36E8-F671-F57A-2DE871A02423}"/>
              </a:ext>
            </a:extLst>
          </xdr:cNvPr>
          <xdr:cNvCxnSpPr/>
        </xdr:nvCxnSpPr>
        <xdr:spPr>
          <a:xfrm>
            <a:off x="10668000" y="22574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Gerader Verbinder 7">
            <a:extLst>
              <a:ext uri="{FF2B5EF4-FFF2-40B4-BE49-F238E27FC236}">
                <a16:creationId xmlns:a16="http://schemas.microsoft.com/office/drawing/2014/main" id="{1C8CAF3C-7C10-A67E-97EC-ECAB6FFA94B9}"/>
              </a:ext>
            </a:extLst>
          </xdr:cNvPr>
          <xdr:cNvCxnSpPr/>
        </xdr:nvCxnSpPr>
        <xdr:spPr>
          <a:xfrm>
            <a:off x="10668000" y="277177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Gerader Verbinder 8">
            <a:extLst>
              <a:ext uri="{FF2B5EF4-FFF2-40B4-BE49-F238E27FC236}">
                <a16:creationId xmlns:a16="http://schemas.microsoft.com/office/drawing/2014/main" id="{36E14362-7725-1E83-5A09-3D6DE7D5A303}"/>
              </a:ext>
            </a:extLst>
          </xdr:cNvPr>
          <xdr:cNvCxnSpPr/>
        </xdr:nvCxnSpPr>
        <xdr:spPr>
          <a:xfrm>
            <a:off x="10668000" y="31623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Gerader Verbinder 9">
            <a:extLst>
              <a:ext uri="{FF2B5EF4-FFF2-40B4-BE49-F238E27FC236}">
                <a16:creationId xmlns:a16="http://schemas.microsoft.com/office/drawing/2014/main" id="{C99FA7E5-14AE-E373-309D-EF67B1640B90}"/>
              </a:ext>
            </a:extLst>
          </xdr:cNvPr>
          <xdr:cNvCxnSpPr/>
        </xdr:nvCxnSpPr>
        <xdr:spPr>
          <a:xfrm>
            <a:off x="10668000" y="34766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Gerader Verbinder 10">
            <a:extLst>
              <a:ext uri="{FF2B5EF4-FFF2-40B4-BE49-F238E27FC236}">
                <a16:creationId xmlns:a16="http://schemas.microsoft.com/office/drawing/2014/main" id="{B61AC0F8-793A-0134-F485-BDA82D0D34F9}"/>
              </a:ext>
            </a:extLst>
          </xdr:cNvPr>
          <xdr:cNvCxnSpPr/>
        </xdr:nvCxnSpPr>
        <xdr:spPr>
          <a:xfrm>
            <a:off x="10668000" y="37528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Gerader Verbinder 11">
            <a:extLst>
              <a:ext uri="{FF2B5EF4-FFF2-40B4-BE49-F238E27FC236}">
                <a16:creationId xmlns:a16="http://schemas.microsoft.com/office/drawing/2014/main" id="{658A0B3C-B381-D3DF-89F3-699DDB1347F7}"/>
              </a:ext>
            </a:extLst>
          </xdr:cNvPr>
          <xdr:cNvCxnSpPr/>
        </xdr:nvCxnSpPr>
        <xdr:spPr>
          <a:xfrm>
            <a:off x="10668000" y="39814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Gerader Verbinder 12">
            <a:extLst>
              <a:ext uri="{FF2B5EF4-FFF2-40B4-BE49-F238E27FC236}">
                <a16:creationId xmlns:a16="http://schemas.microsoft.com/office/drawing/2014/main" id="{A1DAEC3C-D138-CE14-2ECD-60D1C1BA8A93}"/>
              </a:ext>
            </a:extLst>
          </xdr:cNvPr>
          <xdr:cNvCxnSpPr/>
        </xdr:nvCxnSpPr>
        <xdr:spPr>
          <a:xfrm>
            <a:off x="10668000" y="41910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Gerader Verbinder 13">
            <a:extLst>
              <a:ext uri="{FF2B5EF4-FFF2-40B4-BE49-F238E27FC236}">
                <a16:creationId xmlns:a16="http://schemas.microsoft.com/office/drawing/2014/main" id="{C1120027-8764-5D89-F36A-7298FB5F389A}"/>
              </a:ext>
            </a:extLst>
          </xdr:cNvPr>
          <xdr:cNvCxnSpPr/>
        </xdr:nvCxnSpPr>
        <xdr:spPr>
          <a:xfrm>
            <a:off x="10668000" y="437197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Gerader Verbinder 14">
            <a:extLst>
              <a:ext uri="{FF2B5EF4-FFF2-40B4-BE49-F238E27FC236}">
                <a16:creationId xmlns:a16="http://schemas.microsoft.com/office/drawing/2014/main" id="{38BED4C1-9487-5623-C9D0-1F3094EC22C0}"/>
              </a:ext>
            </a:extLst>
          </xdr:cNvPr>
          <xdr:cNvCxnSpPr/>
        </xdr:nvCxnSpPr>
        <xdr:spPr>
          <a:xfrm>
            <a:off x="10668000" y="45339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Gerader Verbinder 15">
            <a:extLst>
              <a:ext uri="{FF2B5EF4-FFF2-40B4-BE49-F238E27FC236}">
                <a16:creationId xmlns:a16="http://schemas.microsoft.com/office/drawing/2014/main" id="{8AC16595-80C2-DDA7-E3B4-99593F990AB3}"/>
              </a:ext>
            </a:extLst>
          </xdr:cNvPr>
          <xdr:cNvCxnSpPr/>
        </xdr:nvCxnSpPr>
        <xdr:spPr>
          <a:xfrm>
            <a:off x="10668000" y="467677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7" name="Gerader Verbinder 16">
            <a:extLst>
              <a:ext uri="{FF2B5EF4-FFF2-40B4-BE49-F238E27FC236}">
                <a16:creationId xmlns:a16="http://schemas.microsoft.com/office/drawing/2014/main" id="{AC95CC97-E62F-14E8-454B-0FE2DF48ADB0}"/>
              </a:ext>
            </a:extLst>
          </xdr:cNvPr>
          <xdr:cNvCxnSpPr/>
        </xdr:nvCxnSpPr>
        <xdr:spPr>
          <a:xfrm>
            <a:off x="10668000" y="49244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Gerader Verbinder 17">
            <a:extLst>
              <a:ext uri="{FF2B5EF4-FFF2-40B4-BE49-F238E27FC236}">
                <a16:creationId xmlns:a16="http://schemas.microsoft.com/office/drawing/2014/main" id="{A5896BDF-5E57-500F-6502-B6820AC454E7}"/>
              </a:ext>
            </a:extLst>
          </xdr:cNvPr>
          <xdr:cNvCxnSpPr/>
        </xdr:nvCxnSpPr>
        <xdr:spPr>
          <a:xfrm>
            <a:off x="10668000" y="48196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11</xdr:col>
      <xdr:colOff>0</xdr:colOff>
      <xdr:row>18</xdr:row>
      <xdr:rowOff>76200</xdr:rowOff>
    </xdr:to>
    <xdr:graphicFrame macro="">
      <xdr:nvGraphicFramePr>
        <xdr:cNvPr id="2" name="Diagramm 1">
          <a:extLst>
            <a:ext uri="{FF2B5EF4-FFF2-40B4-BE49-F238E27FC236}">
              <a16:creationId xmlns:a16="http://schemas.microsoft.com/office/drawing/2014/main" id="{DEEDC6E9-D469-42C4-ADC8-0300DE011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21</xdr:row>
      <xdr:rowOff>0</xdr:rowOff>
    </xdr:from>
    <xdr:to>
      <xdr:col>11</xdr:col>
      <xdr:colOff>0</xdr:colOff>
      <xdr:row>35</xdr:row>
      <xdr:rowOff>38100</xdr:rowOff>
    </xdr:to>
    <xdr:graphicFrame macro="">
      <xdr:nvGraphicFramePr>
        <xdr:cNvPr id="4" name="Diagramm 3">
          <a:extLst>
            <a:ext uri="{FF2B5EF4-FFF2-40B4-BE49-F238E27FC236}">
              <a16:creationId xmlns:a16="http://schemas.microsoft.com/office/drawing/2014/main" id="{26FE58B7-96AD-444E-94AC-40334B32B5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4</xdr:row>
      <xdr:rowOff>0</xdr:rowOff>
    </xdr:from>
    <xdr:to>
      <xdr:col>24</xdr:col>
      <xdr:colOff>322857</xdr:colOff>
      <xdr:row>36</xdr:row>
      <xdr:rowOff>94463</xdr:rowOff>
    </xdr:to>
    <xdr:grpSp>
      <xdr:nvGrpSpPr>
        <xdr:cNvPr id="62" name="Gruppieren 61">
          <a:extLst>
            <a:ext uri="{FF2B5EF4-FFF2-40B4-BE49-F238E27FC236}">
              <a16:creationId xmlns:a16="http://schemas.microsoft.com/office/drawing/2014/main" id="{CA38542E-D43F-9EC7-2BA5-851E899CF329}"/>
            </a:ext>
          </a:extLst>
        </xdr:cNvPr>
        <xdr:cNvGrpSpPr/>
      </xdr:nvGrpSpPr>
      <xdr:grpSpPr>
        <a:xfrm>
          <a:off x="10668000" y="790575"/>
          <a:ext cx="7942857" cy="6295238"/>
          <a:chOff x="10668000" y="790575"/>
          <a:chExt cx="7942857" cy="6295238"/>
        </a:xfrm>
      </xdr:grpSpPr>
      <xdr:pic>
        <xdr:nvPicPr>
          <xdr:cNvPr id="48" name="Grafik 47">
            <a:extLst>
              <a:ext uri="{FF2B5EF4-FFF2-40B4-BE49-F238E27FC236}">
                <a16:creationId xmlns:a16="http://schemas.microsoft.com/office/drawing/2014/main" id="{4DD7E771-1DB8-F365-650E-512537CC593C}"/>
              </a:ext>
            </a:extLst>
          </xdr:cNvPr>
          <xdr:cNvPicPr>
            <a:picLocks noChangeAspect="1"/>
          </xdr:cNvPicPr>
        </xdr:nvPicPr>
        <xdr:blipFill>
          <a:blip xmlns:r="http://schemas.openxmlformats.org/officeDocument/2006/relationships" r:embed="rId3"/>
          <a:stretch>
            <a:fillRect/>
          </a:stretch>
        </xdr:blipFill>
        <xdr:spPr>
          <a:xfrm>
            <a:off x="10668000" y="790575"/>
            <a:ext cx="7942857" cy="6295238"/>
          </a:xfrm>
          <a:prstGeom prst="rect">
            <a:avLst/>
          </a:prstGeom>
        </xdr:spPr>
      </xdr:pic>
      <xdr:cxnSp macro="">
        <xdr:nvCxnSpPr>
          <xdr:cNvPr id="49" name="Gerader Verbinder 48">
            <a:extLst>
              <a:ext uri="{FF2B5EF4-FFF2-40B4-BE49-F238E27FC236}">
                <a16:creationId xmlns:a16="http://schemas.microsoft.com/office/drawing/2014/main" id="{967611F4-7199-9D7A-3512-BC32ECEF9141}"/>
              </a:ext>
            </a:extLst>
          </xdr:cNvPr>
          <xdr:cNvCxnSpPr/>
        </xdr:nvCxnSpPr>
        <xdr:spPr>
          <a:xfrm>
            <a:off x="10668000" y="254317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0" name="Gerader Verbinder 49">
            <a:extLst>
              <a:ext uri="{FF2B5EF4-FFF2-40B4-BE49-F238E27FC236}">
                <a16:creationId xmlns:a16="http://schemas.microsoft.com/office/drawing/2014/main" id="{9172FA78-C480-743F-3AD3-29E517192444}"/>
              </a:ext>
            </a:extLst>
          </xdr:cNvPr>
          <xdr:cNvCxnSpPr/>
        </xdr:nvCxnSpPr>
        <xdr:spPr>
          <a:xfrm>
            <a:off x="10668000" y="29527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1" name="Gerader Verbinder 50">
            <a:extLst>
              <a:ext uri="{FF2B5EF4-FFF2-40B4-BE49-F238E27FC236}">
                <a16:creationId xmlns:a16="http://schemas.microsoft.com/office/drawing/2014/main" id="{A00EAACF-B5E8-4666-0CF0-E14208DDA095}"/>
              </a:ext>
            </a:extLst>
          </xdr:cNvPr>
          <xdr:cNvCxnSpPr/>
        </xdr:nvCxnSpPr>
        <xdr:spPr>
          <a:xfrm>
            <a:off x="10668000" y="34099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2" name="Gerader Verbinder 51">
            <a:extLst>
              <a:ext uri="{FF2B5EF4-FFF2-40B4-BE49-F238E27FC236}">
                <a16:creationId xmlns:a16="http://schemas.microsoft.com/office/drawing/2014/main" id="{4284DB66-C335-A49A-78E5-27ED9AA03092}"/>
              </a:ext>
            </a:extLst>
          </xdr:cNvPr>
          <xdr:cNvCxnSpPr/>
        </xdr:nvCxnSpPr>
        <xdr:spPr>
          <a:xfrm>
            <a:off x="10668000" y="37719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3" name="Gerader Verbinder 52">
            <a:extLst>
              <a:ext uri="{FF2B5EF4-FFF2-40B4-BE49-F238E27FC236}">
                <a16:creationId xmlns:a16="http://schemas.microsoft.com/office/drawing/2014/main" id="{8D846EA5-ED87-B2C0-9458-A09AD5A33D64}"/>
              </a:ext>
            </a:extLst>
          </xdr:cNvPr>
          <xdr:cNvCxnSpPr/>
        </xdr:nvCxnSpPr>
        <xdr:spPr>
          <a:xfrm>
            <a:off x="10668000" y="40386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4" name="Gerader Verbinder 53">
            <a:extLst>
              <a:ext uri="{FF2B5EF4-FFF2-40B4-BE49-F238E27FC236}">
                <a16:creationId xmlns:a16="http://schemas.microsoft.com/office/drawing/2014/main" id="{512AD3FF-83D6-2376-BFAC-6E1214D290BA}"/>
              </a:ext>
            </a:extLst>
          </xdr:cNvPr>
          <xdr:cNvCxnSpPr/>
        </xdr:nvCxnSpPr>
        <xdr:spPr>
          <a:xfrm>
            <a:off x="10668000" y="42767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5" name="Gerader Verbinder 54">
            <a:extLst>
              <a:ext uri="{FF2B5EF4-FFF2-40B4-BE49-F238E27FC236}">
                <a16:creationId xmlns:a16="http://schemas.microsoft.com/office/drawing/2014/main" id="{BF157878-4368-5EBE-D079-98B0C0CA8577}"/>
              </a:ext>
            </a:extLst>
          </xdr:cNvPr>
          <xdr:cNvCxnSpPr/>
        </xdr:nvCxnSpPr>
        <xdr:spPr>
          <a:xfrm>
            <a:off x="10668000" y="44767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6" name="Gerader Verbinder 55">
            <a:extLst>
              <a:ext uri="{FF2B5EF4-FFF2-40B4-BE49-F238E27FC236}">
                <a16:creationId xmlns:a16="http://schemas.microsoft.com/office/drawing/2014/main" id="{2A69315A-34A7-9705-8455-D200F538602B}"/>
              </a:ext>
            </a:extLst>
          </xdr:cNvPr>
          <xdr:cNvCxnSpPr/>
        </xdr:nvCxnSpPr>
        <xdr:spPr>
          <a:xfrm>
            <a:off x="10668000" y="46577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7" name="Gerader Verbinder 56">
            <a:extLst>
              <a:ext uri="{FF2B5EF4-FFF2-40B4-BE49-F238E27FC236}">
                <a16:creationId xmlns:a16="http://schemas.microsoft.com/office/drawing/2014/main" id="{B5D3D11A-41C3-AD5C-37C2-E9FB41EEC4A7}"/>
              </a:ext>
            </a:extLst>
          </xdr:cNvPr>
          <xdr:cNvCxnSpPr/>
        </xdr:nvCxnSpPr>
        <xdr:spPr>
          <a:xfrm>
            <a:off x="10668000" y="48101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8" name="Gerader Verbinder 57">
            <a:extLst>
              <a:ext uri="{FF2B5EF4-FFF2-40B4-BE49-F238E27FC236}">
                <a16:creationId xmlns:a16="http://schemas.microsoft.com/office/drawing/2014/main" id="{2C837373-9AAF-CA2E-2198-CE010AF429C0}"/>
              </a:ext>
            </a:extLst>
          </xdr:cNvPr>
          <xdr:cNvCxnSpPr/>
        </xdr:nvCxnSpPr>
        <xdr:spPr>
          <a:xfrm>
            <a:off x="10668000" y="49530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9" name="Gerader Verbinder 58">
            <a:extLst>
              <a:ext uri="{FF2B5EF4-FFF2-40B4-BE49-F238E27FC236}">
                <a16:creationId xmlns:a16="http://schemas.microsoft.com/office/drawing/2014/main" id="{CA43677F-DFAB-2139-DF24-C09D9433FF88}"/>
              </a:ext>
            </a:extLst>
          </xdr:cNvPr>
          <xdr:cNvCxnSpPr/>
        </xdr:nvCxnSpPr>
        <xdr:spPr>
          <a:xfrm>
            <a:off x="10668000" y="50768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0" name="Gerader Verbinder 59">
            <a:extLst>
              <a:ext uri="{FF2B5EF4-FFF2-40B4-BE49-F238E27FC236}">
                <a16:creationId xmlns:a16="http://schemas.microsoft.com/office/drawing/2014/main" id="{A4F9F3FB-00D7-126F-42B1-BDA93990D189}"/>
              </a:ext>
            </a:extLst>
          </xdr:cNvPr>
          <xdr:cNvCxnSpPr/>
        </xdr:nvCxnSpPr>
        <xdr:spPr>
          <a:xfrm>
            <a:off x="10668000" y="528637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1" name="Gerader Verbinder 60">
            <a:extLst>
              <a:ext uri="{FF2B5EF4-FFF2-40B4-BE49-F238E27FC236}">
                <a16:creationId xmlns:a16="http://schemas.microsoft.com/office/drawing/2014/main" id="{8EA30113-D717-DDE9-FE0D-7D1AF9A50D7E}"/>
              </a:ext>
            </a:extLst>
          </xdr:cNvPr>
          <xdr:cNvCxnSpPr/>
        </xdr:nvCxnSpPr>
        <xdr:spPr>
          <a:xfrm>
            <a:off x="10668000" y="51911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11</xdr:col>
      <xdr:colOff>0</xdr:colOff>
      <xdr:row>18</xdr:row>
      <xdr:rowOff>76200</xdr:rowOff>
    </xdr:to>
    <xdr:graphicFrame macro="">
      <xdr:nvGraphicFramePr>
        <xdr:cNvPr id="2" name="Diagramm 1">
          <a:extLst>
            <a:ext uri="{FF2B5EF4-FFF2-40B4-BE49-F238E27FC236}">
              <a16:creationId xmlns:a16="http://schemas.microsoft.com/office/drawing/2014/main" id="{9C0FA28A-6487-4828-AB57-816FA45D5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21</xdr:row>
      <xdr:rowOff>0</xdr:rowOff>
    </xdr:from>
    <xdr:to>
      <xdr:col>11</xdr:col>
      <xdr:colOff>0</xdr:colOff>
      <xdr:row>35</xdr:row>
      <xdr:rowOff>38100</xdr:rowOff>
    </xdr:to>
    <xdr:graphicFrame macro="">
      <xdr:nvGraphicFramePr>
        <xdr:cNvPr id="3" name="Diagramm 2">
          <a:extLst>
            <a:ext uri="{FF2B5EF4-FFF2-40B4-BE49-F238E27FC236}">
              <a16:creationId xmlns:a16="http://schemas.microsoft.com/office/drawing/2014/main" id="{26C6EBB2-E407-4EC7-BE2A-132A077F3F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4</xdr:row>
      <xdr:rowOff>0</xdr:rowOff>
    </xdr:from>
    <xdr:to>
      <xdr:col>24</xdr:col>
      <xdr:colOff>322857</xdr:colOff>
      <xdr:row>36</xdr:row>
      <xdr:rowOff>94463</xdr:rowOff>
    </xdr:to>
    <xdr:grpSp>
      <xdr:nvGrpSpPr>
        <xdr:cNvPr id="4" name="Gruppieren 3">
          <a:extLst>
            <a:ext uri="{FF2B5EF4-FFF2-40B4-BE49-F238E27FC236}">
              <a16:creationId xmlns:a16="http://schemas.microsoft.com/office/drawing/2014/main" id="{495BE371-4ADB-4743-B544-A8BA2F96F2BD}"/>
            </a:ext>
          </a:extLst>
        </xdr:cNvPr>
        <xdr:cNvGrpSpPr/>
      </xdr:nvGrpSpPr>
      <xdr:grpSpPr>
        <a:xfrm>
          <a:off x="10668000" y="790575"/>
          <a:ext cx="7942857" cy="6295238"/>
          <a:chOff x="10668000" y="790575"/>
          <a:chExt cx="7942857" cy="6295238"/>
        </a:xfrm>
      </xdr:grpSpPr>
      <xdr:pic>
        <xdr:nvPicPr>
          <xdr:cNvPr id="5" name="Grafik 4">
            <a:extLst>
              <a:ext uri="{FF2B5EF4-FFF2-40B4-BE49-F238E27FC236}">
                <a16:creationId xmlns:a16="http://schemas.microsoft.com/office/drawing/2014/main" id="{A5553F92-F730-6C60-161C-00C736873A47}"/>
              </a:ext>
            </a:extLst>
          </xdr:cNvPr>
          <xdr:cNvPicPr>
            <a:picLocks noChangeAspect="1"/>
          </xdr:cNvPicPr>
        </xdr:nvPicPr>
        <xdr:blipFill>
          <a:blip xmlns:r="http://schemas.openxmlformats.org/officeDocument/2006/relationships" r:embed="rId3"/>
          <a:stretch>
            <a:fillRect/>
          </a:stretch>
        </xdr:blipFill>
        <xdr:spPr>
          <a:xfrm>
            <a:off x="10668000" y="790575"/>
            <a:ext cx="7942857" cy="6295238"/>
          </a:xfrm>
          <a:prstGeom prst="rect">
            <a:avLst/>
          </a:prstGeom>
        </xdr:spPr>
      </xdr:pic>
      <xdr:cxnSp macro="">
        <xdr:nvCxnSpPr>
          <xdr:cNvPr id="6" name="Gerader Verbinder 5">
            <a:extLst>
              <a:ext uri="{FF2B5EF4-FFF2-40B4-BE49-F238E27FC236}">
                <a16:creationId xmlns:a16="http://schemas.microsoft.com/office/drawing/2014/main" id="{796E7D72-5DDB-3EF6-34A2-1EB529604141}"/>
              </a:ext>
            </a:extLst>
          </xdr:cNvPr>
          <xdr:cNvCxnSpPr/>
        </xdr:nvCxnSpPr>
        <xdr:spPr>
          <a:xfrm>
            <a:off x="10668000" y="254317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 name="Gerader Verbinder 6">
            <a:extLst>
              <a:ext uri="{FF2B5EF4-FFF2-40B4-BE49-F238E27FC236}">
                <a16:creationId xmlns:a16="http://schemas.microsoft.com/office/drawing/2014/main" id="{DA72B8A1-9298-A3DA-0E20-E1FA923D80C6}"/>
              </a:ext>
            </a:extLst>
          </xdr:cNvPr>
          <xdr:cNvCxnSpPr/>
        </xdr:nvCxnSpPr>
        <xdr:spPr>
          <a:xfrm>
            <a:off x="10668000" y="29527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Gerader Verbinder 7">
            <a:extLst>
              <a:ext uri="{FF2B5EF4-FFF2-40B4-BE49-F238E27FC236}">
                <a16:creationId xmlns:a16="http://schemas.microsoft.com/office/drawing/2014/main" id="{57A4A7F2-690E-5FD0-73BD-741FFFAA71D7}"/>
              </a:ext>
            </a:extLst>
          </xdr:cNvPr>
          <xdr:cNvCxnSpPr/>
        </xdr:nvCxnSpPr>
        <xdr:spPr>
          <a:xfrm>
            <a:off x="10668000" y="34099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Gerader Verbinder 8">
            <a:extLst>
              <a:ext uri="{FF2B5EF4-FFF2-40B4-BE49-F238E27FC236}">
                <a16:creationId xmlns:a16="http://schemas.microsoft.com/office/drawing/2014/main" id="{A5F9E445-1B90-D988-8628-3E9CD2218F90}"/>
              </a:ext>
            </a:extLst>
          </xdr:cNvPr>
          <xdr:cNvCxnSpPr/>
        </xdr:nvCxnSpPr>
        <xdr:spPr>
          <a:xfrm>
            <a:off x="10668000" y="37719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Gerader Verbinder 9">
            <a:extLst>
              <a:ext uri="{FF2B5EF4-FFF2-40B4-BE49-F238E27FC236}">
                <a16:creationId xmlns:a16="http://schemas.microsoft.com/office/drawing/2014/main" id="{022E2F3C-1B4C-1E6F-0637-CCA3BA4E049E}"/>
              </a:ext>
            </a:extLst>
          </xdr:cNvPr>
          <xdr:cNvCxnSpPr/>
        </xdr:nvCxnSpPr>
        <xdr:spPr>
          <a:xfrm>
            <a:off x="10668000" y="40386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Gerader Verbinder 10">
            <a:extLst>
              <a:ext uri="{FF2B5EF4-FFF2-40B4-BE49-F238E27FC236}">
                <a16:creationId xmlns:a16="http://schemas.microsoft.com/office/drawing/2014/main" id="{D7EE1A04-ED35-4BBA-301D-2DCBD43542CD}"/>
              </a:ext>
            </a:extLst>
          </xdr:cNvPr>
          <xdr:cNvCxnSpPr/>
        </xdr:nvCxnSpPr>
        <xdr:spPr>
          <a:xfrm>
            <a:off x="10668000" y="42767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Gerader Verbinder 11">
            <a:extLst>
              <a:ext uri="{FF2B5EF4-FFF2-40B4-BE49-F238E27FC236}">
                <a16:creationId xmlns:a16="http://schemas.microsoft.com/office/drawing/2014/main" id="{BCBD791A-4A93-B907-1B19-84C3EAA4066A}"/>
              </a:ext>
            </a:extLst>
          </xdr:cNvPr>
          <xdr:cNvCxnSpPr/>
        </xdr:nvCxnSpPr>
        <xdr:spPr>
          <a:xfrm>
            <a:off x="10668000" y="447675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Gerader Verbinder 12">
            <a:extLst>
              <a:ext uri="{FF2B5EF4-FFF2-40B4-BE49-F238E27FC236}">
                <a16:creationId xmlns:a16="http://schemas.microsoft.com/office/drawing/2014/main" id="{1EE36696-A593-7B9F-5E25-DE4122B63018}"/>
              </a:ext>
            </a:extLst>
          </xdr:cNvPr>
          <xdr:cNvCxnSpPr/>
        </xdr:nvCxnSpPr>
        <xdr:spPr>
          <a:xfrm>
            <a:off x="10668000" y="46577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Gerader Verbinder 13">
            <a:extLst>
              <a:ext uri="{FF2B5EF4-FFF2-40B4-BE49-F238E27FC236}">
                <a16:creationId xmlns:a16="http://schemas.microsoft.com/office/drawing/2014/main" id="{ECDDAEE0-0F63-6506-1E32-5AB2EC355565}"/>
              </a:ext>
            </a:extLst>
          </xdr:cNvPr>
          <xdr:cNvCxnSpPr/>
        </xdr:nvCxnSpPr>
        <xdr:spPr>
          <a:xfrm>
            <a:off x="10668000" y="48101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Gerader Verbinder 14">
            <a:extLst>
              <a:ext uri="{FF2B5EF4-FFF2-40B4-BE49-F238E27FC236}">
                <a16:creationId xmlns:a16="http://schemas.microsoft.com/office/drawing/2014/main" id="{AAF35B43-27DF-CB42-BDC9-4F77BA141E06}"/>
              </a:ext>
            </a:extLst>
          </xdr:cNvPr>
          <xdr:cNvCxnSpPr/>
        </xdr:nvCxnSpPr>
        <xdr:spPr>
          <a:xfrm>
            <a:off x="10668000" y="4953000"/>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Gerader Verbinder 15">
            <a:extLst>
              <a:ext uri="{FF2B5EF4-FFF2-40B4-BE49-F238E27FC236}">
                <a16:creationId xmlns:a16="http://schemas.microsoft.com/office/drawing/2014/main" id="{447703C4-EA0E-0860-EBAB-41E6D80E0F49}"/>
              </a:ext>
            </a:extLst>
          </xdr:cNvPr>
          <xdr:cNvCxnSpPr/>
        </xdr:nvCxnSpPr>
        <xdr:spPr>
          <a:xfrm>
            <a:off x="10668000" y="50768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7" name="Gerader Verbinder 16">
            <a:extLst>
              <a:ext uri="{FF2B5EF4-FFF2-40B4-BE49-F238E27FC236}">
                <a16:creationId xmlns:a16="http://schemas.microsoft.com/office/drawing/2014/main" id="{CA76431C-A6C2-4A6C-48BD-B584BE160E74}"/>
              </a:ext>
            </a:extLst>
          </xdr:cNvPr>
          <xdr:cNvCxnSpPr/>
        </xdr:nvCxnSpPr>
        <xdr:spPr>
          <a:xfrm>
            <a:off x="10668000" y="528637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Gerader Verbinder 17">
            <a:extLst>
              <a:ext uri="{FF2B5EF4-FFF2-40B4-BE49-F238E27FC236}">
                <a16:creationId xmlns:a16="http://schemas.microsoft.com/office/drawing/2014/main" id="{F0E2DCE4-05EF-1858-0CC6-0D4AEBCA4C26}"/>
              </a:ext>
            </a:extLst>
          </xdr:cNvPr>
          <xdr:cNvCxnSpPr/>
        </xdr:nvCxnSpPr>
        <xdr:spPr>
          <a:xfrm>
            <a:off x="10668000" y="5191125"/>
            <a:ext cx="7942857"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xdr:row>
      <xdr:rowOff>0</xdr:rowOff>
    </xdr:from>
    <xdr:to>
      <xdr:col>11</xdr:col>
      <xdr:colOff>0</xdr:colOff>
      <xdr:row>18</xdr:row>
      <xdr:rowOff>76200</xdr:rowOff>
    </xdr:to>
    <xdr:graphicFrame macro="">
      <xdr:nvGraphicFramePr>
        <xdr:cNvPr id="2" name="Diagramm 1">
          <a:extLst>
            <a:ext uri="{FF2B5EF4-FFF2-40B4-BE49-F238E27FC236}">
              <a16:creationId xmlns:a16="http://schemas.microsoft.com/office/drawing/2014/main" id="{DA2BB451-3FE3-406C-AF87-62571691E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0</xdr:colOff>
      <xdr:row>4</xdr:row>
      <xdr:rowOff>0</xdr:rowOff>
    </xdr:from>
    <xdr:to>
      <xdr:col>24</xdr:col>
      <xdr:colOff>322857</xdr:colOff>
      <xdr:row>36</xdr:row>
      <xdr:rowOff>94463</xdr:rowOff>
    </xdr:to>
    <xdr:pic>
      <xdr:nvPicPr>
        <xdr:cNvPr id="3" name="Grafik 2">
          <a:extLst>
            <a:ext uri="{FF2B5EF4-FFF2-40B4-BE49-F238E27FC236}">
              <a16:creationId xmlns:a16="http://schemas.microsoft.com/office/drawing/2014/main" id="{52737529-82F5-4C00-B89A-D579BB18A0F5}"/>
            </a:ext>
          </a:extLst>
        </xdr:cNvPr>
        <xdr:cNvPicPr>
          <a:picLocks noChangeAspect="1"/>
        </xdr:cNvPicPr>
      </xdr:nvPicPr>
      <xdr:blipFill>
        <a:blip xmlns:r="http://schemas.openxmlformats.org/officeDocument/2006/relationships" r:embed="rId2"/>
        <a:stretch>
          <a:fillRect/>
        </a:stretch>
      </xdr:blipFill>
      <xdr:spPr>
        <a:xfrm>
          <a:off x="9144000" y="762000"/>
          <a:ext cx="7942857" cy="6295238"/>
        </a:xfrm>
        <a:prstGeom prst="rect">
          <a:avLst/>
        </a:prstGeom>
      </xdr:spPr>
    </xdr:pic>
    <xdr:clientData/>
  </xdr:twoCellAnchor>
  <xdr:twoCellAnchor>
    <xdr:from>
      <xdr:col>5</xdr:col>
      <xdr:colOff>0</xdr:colOff>
      <xdr:row>21</xdr:row>
      <xdr:rowOff>0</xdr:rowOff>
    </xdr:from>
    <xdr:to>
      <xdr:col>11</xdr:col>
      <xdr:colOff>0</xdr:colOff>
      <xdr:row>35</xdr:row>
      <xdr:rowOff>38100</xdr:rowOff>
    </xdr:to>
    <xdr:graphicFrame macro="">
      <xdr:nvGraphicFramePr>
        <xdr:cNvPr id="4" name="Diagramm 3">
          <a:extLst>
            <a:ext uri="{FF2B5EF4-FFF2-40B4-BE49-F238E27FC236}">
              <a16:creationId xmlns:a16="http://schemas.microsoft.com/office/drawing/2014/main" id="{0C5EDFC3-552D-48DF-82CA-4BAF3F042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4</xdr:row>
      <xdr:rowOff>0</xdr:rowOff>
    </xdr:from>
    <xdr:to>
      <xdr:col>11</xdr:col>
      <xdr:colOff>0</xdr:colOff>
      <xdr:row>18</xdr:row>
      <xdr:rowOff>76200</xdr:rowOff>
    </xdr:to>
    <xdr:graphicFrame macro="">
      <xdr:nvGraphicFramePr>
        <xdr:cNvPr id="2" name="Diagramm 1">
          <a:extLst>
            <a:ext uri="{FF2B5EF4-FFF2-40B4-BE49-F238E27FC236}">
              <a16:creationId xmlns:a16="http://schemas.microsoft.com/office/drawing/2014/main" id="{42777AA8-163B-4094-A012-135D2C107C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0</xdr:colOff>
      <xdr:row>4</xdr:row>
      <xdr:rowOff>0</xdr:rowOff>
    </xdr:from>
    <xdr:to>
      <xdr:col>24</xdr:col>
      <xdr:colOff>322857</xdr:colOff>
      <xdr:row>36</xdr:row>
      <xdr:rowOff>94463</xdr:rowOff>
    </xdr:to>
    <xdr:pic>
      <xdr:nvPicPr>
        <xdr:cNvPr id="3" name="Grafik 2">
          <a:extLst>
            <a:ext uri="{FF2B5EF4-FFF2-40B4-BE49-F238E27FC236}">
              <a16:creationId xmlns:a16="http://schemas.microsoft.com/office/drawing/2014/main" id="{D2579C25-D796-4FF0-8823-33E9F4020EC4}"/>
            </a:ext>
          </a:extLst>
        </xdr:cNvPr>
        <xdr:cNvPicPr>
          <a:picLocks noChangeAspect="1"/>
        </xdr:cNvPicPr>
      </xdr:nvPicPr>
      <xdr:blipFill>
        <a:blip xmlns:r="http://schemas.openxmlformats.org/officeDocument/2006/relationships" r:embed="rId2"/>
        <a:stretch>
          <a:fillRect/>
        </a:stretch>
      </xdr:blipFill>
      <xdr:spPr>
        <a:xfrm>
          <a:off x="9144000" y="762000"/>
          <a:ext cx="7942857" cy="6295238"/>
        </a:xfrm>
        <a:prstGeom prst="rect">
          <a:avLst/>
        </a:prstGeom>
      </xdr:spPr>
    </xdr:pic>
    <xdr:clientData/>
  </xdr:twoCellAnchor>
  <xdr:twoCellAnchor>
    <xdr:from>
      <xdr:col>5</xdr:col>
      <xdr:colOff>0</xdr:colOff>
      <xdr:row>21</xdr:row>
      <xdr:rowOff>0</xdr:rowOff>
    </xdr:from>
    <xdr:to>
      <xdr:col>11</xdr:col>
      <xdr:colOff>0</xdr:colOff>
      <xdr:row>35</xdr:row>
      <xdr:rowOff>38100</xdr:rowOff>
    </xdr:to>
    <xdr:graphicFrame macro="">
      <xdr:nvGraphicFramePr>
        <xdr:cNvPr id="4" name="Diagramm 3">
          <a:extLst>
            <a:ext uri="{FF2B5EF4-FFF2-40B4-BE49-F238E27FC236}">
              <a16:creationId xmlns:a16="http://schemas.microsoft.com/office/drawing/2014/main" id="{23386E3B-74A1-485E-9A4D-FE242BC17E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4</xdr:row>
      <xdr:rowOff>0</xdr:rowOff>
    </xdr:from>
    <xdr:to>
      <xdr:col>11</xdr:col>
      <xdr:colOff>0</xdr:colOff>
      <xdr:row>18</xdr:row>
      <xdr:rowOff>76200</xdr:rowOff>
    </xdr:to>
    <xdr:graphicFrame macro="">
      <xdr:nvGraphicFramePr>
        <xdr:cNvPr id="2" name="Diagramm 1">
          <a:extLst>
            <a:ext uri="{FF2B5EF4-FFF2-40B4-BE49-F238E27FC236}">
              <a16:creationId xmlns:a16="http://schemas.microsoft.com/office/drawing/2014/main" id="{3D69E5DD-E274-4D42-A349-26B4D5C6C9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0</xdr:colOff>
      <xdr:row>4</xdr:row>
      <xdr:rowOff>0</xdr:rowOff>
    </xdr:from>
    <xdr:to>
      <xdr:col>24</xdr:col>
      <xdr:colOff>322857</xdr:colOff>
      <xdr:row>36</xdr:row>
      <xdr:rowOff>94463</xdr:rowOff>
    </xdr:to>
    <xdr:pic>
      <xdr:nvPicPr>
        <xdr:cNvPr id="3" name="Grafik 2">
          <a:extLst>
            <a:ext uri="{FF2B5EF4-FFF2-40B4-BE49-F238E27FC236}">
              <a16:creationId xmlns:a16="http://schemas.microsoft.com/office/drawing/2014/main" id="{95602C25-626C-4C27-9FAC-E03BFF59DB37}"/>
            </a:ext>
          </a:extLst>
        </xdr:cNvPr>
        <xdr:cNvPicPr>
          <a:picLocks noChangeAspect="1"/>
        </xdr:cNvPicPr>
      </xdr:nvPicPr>
      <xdr:blipFill>
        <a:blip xmlns:r="http://schemas.openxmlformats.org/officeDocument/2006/relationships" r:embed="rId2"/>
        <a:stretch>
          <a:fillRect/>
        </a:stretch>
      </xdr:blipFill>
      <xdr:spPr>
        <a:xfrm>
          <a:off x="9144000" y="762000"/>
          <a:ext cx="7942857" cy="6295238"/>
        </a:xfrm>
        <a:prstGeom prst="rect">
          <a:avLst/>
        </a:prstGeom>
      </xdr:spPr>
    </xdr:pic>
    <xdr:clientData/>
  </xdr:twoCellAnchor>
  <xdr:twoCellAnchor>
    <xdr:from>
      <xdr:col>5</xdr:col>
      <xdr:colOff>0</xdr:colOff>
      <xdr:row>21</xdr:row>
      <xdr:rowOff>0</xdr:rowOff>
    </xdr:from>
    <xdr:to>
      <xdr:col>11</xdr:col>
      <xdr:colOff>0</xdr:colOff>
      <xdr:row>35</xdr:row>
      <xdr:rowOff>38100</xdr:rowOff>
    </xdr:to>
    <xdr:graphicFrame macro="">
      <xdr:nvGraphicFramePr>
        <xdr:cNvPr id="4" name="Diagramm 3">
          <a:extLst>
            <a:ext uri="{FF2B5EF4-FFF2-40B4-BE49-F238E27FC236}">
              <a16:creationId xmlns:a16="http://schemas.microsoft.com/office/drawing/2014/main" id="{45C76DC7-B69F-4F3C-BBC7-EE6020B2E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67</xdr:row>
      <xdr:rowOff>0</xdr:rowOff>
    </xdr:from>
    <xdr:to>
      <xdr:col>7</xdr:col>
      <xdr:colOff>622022</xdr:colOff>
      <xdr:row>78</xdr:row>
      <xdr:rowOff>1</xdr:rowOff>
    </xdr:to>
    <xdr:pic>
      <xdr:nvPicPr>
        <xdr:cNvPr id="4" name="Grafik 3">
          <a:extLst>
            <a:ext uri="{FF2B5EF4-FFF2-40B4-BE49-F238E27FC236}">
              <a16:creationId xmlns:a16="http://schemas.microsoft.com/office/drawing/2014/main" id="{904C9409-171B-45D5-8AB2-62A67D9632DD}"/>
            </a:ext>
          </a:extLst>
        </xdr:cNvPr>
        <xdr:cNvPicPr>
          <a:picLocks noChangeAspect="1"/>
        </xdr:cNvPicPr>
      </xdr:nvPicPr>
      <xdr:blipFill>
        <a:blip xmlns:r="http://schemas.openxmlformats.org/officeDocument/2006/relationships" r:embed="rId1"/>
        <a:stretch>
          <a:fillRect/>
        </a:stretch>
      </xdr:blipFill>
      <xdr:spPr>
        <a:xfrm>
          <a:off x="4572000" y="10248900"/>
          <a:ext cx="1384022" cy="1781176"/>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Schmidt Olivier, TVS TAB" id="{F9A71801-3D96-4AC9-BAB7-AAFB89A65E13}" userId="S::Olivier.Schmidt@BERN.CH::194d7981-d9bd-41ed-9e23-4b12a479b4e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20" dT="2025-03-21T07:47:20.23" personId="{F9A71801-3D96-4AC9-BAB7-AAFB89A65E13}" id="{668A14EF-562D-4F30-9249-38D9BB45B5EB}">
    <text>Diese Zellen sind nicht gesperrt und können überschrieben werden.
Die Formeln für das spezifische Retentionsvolumen weisen in den Randbereichen Abweichungen auf.
Für genaue Resultate müssen die Werte aus dem Diagramm Abb. DA21d abgelesen werden
(siehe nächstes Tabellenblatt).</text>
  </threadedComment>
</ThreadedComments>
</file>

<file path=xl/threadedComments/threadedComment2.xml><?xml version="1.0" encoding="utf-8"?>
<ThreadedComments xmlns="http://schemas.microsoft.com/office/spreadsheetml/2018/threadedcomments" xmlns:x="http://schemas.openxmlformats.org/spreadsheetml/2006/main">
  <threadedComment ref="C81" dT="2025-02-14T10:23:48.12" personId="{F9A71801-3D96-4AC9-BAB7-AAFB89A65E13}" id="{47DBBADB-A0E6-45B6-8785-539F79FB6246}">
    <text>=WENN(S21&gt;120;"manuell ausfüllen";WENN(ISTZAHL(SUCHEN("z = 10";$C$14));0.0000014253084250895*S21^4-0.000490544312352389*S21^3+0.0686614946120389*S21^2-5.88843777601304*S21+392.433643394725;WENN(ISTZAHL(SUCHEN("z = 5";$C$14));2.52137294710951E-06*S21^4 - 0.000776878230287832*S21^3 + 0.092008805105845*S21^2 - 6.27801347451445*S21 + 340.174523297871;WENN(ISTZAHL(SUCHEN("z = 2";$C$14));1.05732806513457E-06*S21^4 - 0.000373522447856683*S21^3 + 0.0538136741830027*S21^2 - 4.5542637155571*S21 + 253.955634730108;WENN(ISTZAHL(SUCHEN("z = 1";$C$14));1.60582284191831E-06*S21^4 - 0.000489702708130209*S21^3 + 0.0598554407071363*S21^2 - 4.24143264300652*S21 + 195.554539839929;WENN(ISTZAHL(SUCHEN("z = 0.5";$C$14));1.20007632783969E-06*S21^4 - 0.000373029837368644*S21^3 + 0.046199513485575*S21^2 - 3.22185516171928*S21 + 133.553664355275;))))))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7EE75-DEF8-4691-94E1-6E297594D81A}">
  <dimension ref="A1:P63"/>
  <sheetViews>
    <sheetView tabSelected="1" zoomScale="85" zoomScaleNormal="85" workbookViewId="0">
      <selection activeCell="D9" sqref="D9:P9"/>
    </sheetView>
  </sheetViews>
  <sheetFormatPr baseColWidth="10" defaultRowHeight="12" x14ac:dyDescent="0.2"/>
  <cols>
    <col min="1" max="16" width="5.7109375" style="42" customWidth="1"/>
    <col min="17" max="16384" width="11.42578125" style="42"/>
  </cols>
  <sheetData>
    <row r="1" spans="1:16" x14ac:dyDescent="0.2">
      <c r="A1" s="39"/>
      <c r="B1" s="40"/>
      <c r="C1" s="40"/>
      <c r="D1" s="40"/>
      <c r="E1" s="40"/>
      <c r="F1" s="40"/>
      <c r="G1" s="40"/>
      <c r="H1" s="40"/>
      <c r="I1" s="40"/>
      <c r="J1" s="40"/>
      <c r="K1" s="40"/>
      <c r="L1" s="40"/>
      <c r="M1" s="40"/>
      <c r="N1" s="40"/>
      <c r="O1" s="40"/>
      <c r="P1" s="41"/>
    </row>
    <row r="2" spans="1:16" x14ac:dyDescent="0.2">
      <c r="A2" s="43" t="s">
        <v>140</v>
      </c>
      <c r="O2" s="42" t="str">
        <f>'y. Versionsverlauf'!A37</f>
        <v>V1.0</v>
      </c>
      <c r="P2" s="44"/>
    </row>
    <row r="3" spans="1:16" ht="12.75" thickBot="1" x14ac:dyDescent="0.25">
      <c r="A3" s="45"/>
      <c r="B3" s="46"/>
      <c r="C3" s="46"/>
      <c r="D3" s="46"/>
      <c r="E3" s="46"/>
      <c r="F3" s="46"/>
      <c r="G3" s="46"/>
      <c r="H3" s="46"/>
      <c r="I3" s="46"/>
      <c r="J3" s="46"/>
      <c r="K3" s="46"/>
      <c r="L3" s="46"/>
      <c r="M3" s="46"/>
      <c r="N3" s="46"/>
      <c r="O3" s="46"/>
      <c r="P3" s="47"/>
    </row>
    <row r="5" spans="1:16" x14ac:dyDescent="0.2">
      <c r="A5" s="42" t="s">
        <v>219</v>
      </c>
    </row>
    <row r="7" spans="1:16" x14ac:dyDescent="0.2">
      <c r="A7" s="48" t="s">
        <v>97</v>
      </c>
      <c r="B7" s="49"/>
      <c r="C7" s="49"/>
      <c r="D7" s="49"/>
      <c r="E7" s="49"/>
      <c r="F7" s="49"/>
      <c r="G7" s="49"/>
      <c r="H7" s="49"/>
      <c r="I7" s="49"/>
      <c r="J7" s="49"/>
      <c r="K7" s="49"/>
      <c r="L7" s="49"/>
      <c r="M7" s="49"/>
      <c r="N7" s="49"/>
      <c r="O7" s="49"/>
      <c r="P7" s="49"/>
    </row>
    <row r="9" spans="1:16" ht="15" customHeight="1" x14ac:dyDescent="0.2">
      <c r="A9" s="42" t="s">
        <v>99</v>
      </c>
      <c r="D9" s="167" t="s">
        <v>130</v>
      </c>
      <c r="E9" s="167"/>
      <c r="F9" s="167"/>
      <c r="G9" s="167"/>
      <c r="H9" s="167"/>
      <c r="I9" s="167"/>
      <c r="J9" s="167"/>
      <c r="K9" s="167"/>
      <c r="L9" s="167"/>
      <c r="M9" s="167"/>
      <c r="N9" s="167"/>
      <c r="O9" s="167"/>
      <c r="P9" s="167"/>
    </row>
    <row r="11" spans="1:16" ht="15" customHeight="1" x14ac:dyDescent="0.2">
      <c r="A11" s="42" t="s">
        <v>100</v>
      </c>
      <c r="D11" s="167" t="s">
        <v>106</v>
      </c>
      <c r="E11" s="167"/>
      <c r="F11" s="167"/>
      <c r="G11" s="167"/>
      <c r="H11" s="167"/>
      <c r="I11" s="167"/>
      <c r="J11" s="167"/>
      <c r="K11" s="167"/>
      <c r="L11" s="167"/>
      <c r="M11" s="167"/>
      <c r="N11" s="167"/>
      <c r="O11" s="167"/>
      <c r="P11" s="167"/>
    </row>
    <row r="13" spans="1:16" ht="15" customHeight="1" x14ac:dyDescent="0.2">
      <c r="A13" s="42" t="s">
        <v>200</v>
      </c>
      <c r="D13" s="167" t="s">
        <v>141</v>
      </c>
      <c r="E13" s="167"/>
      <c r="F13" s="167"/>
      <c r="G13" s="167"/>
      <c r="H13" s="167"/>
      <c r="I13" s="167"/>
      <c r="J13" s="167"/>
      <c r="K13" s="167"/>
      <c r="L13" s="167"/>
      <c r="M13" s="167"/>
      <c r="N13" s="167"/>
      <c r="O13" s="167"/>
      <c r="P13" s="167"/>
    </row>
    <row r="14" spans="1:16" ht="15" customHeight="1" x14ac:dyDescent="0.2">
      <c r="A14" s="42" t="s">
        <v>121</v>
      </c>
      <c r="D14" s="167" t="s">
        <v>213</v>
      </c>
      <c r="E14" s="167"/>
      <c r="F14" s="167"/>
      <c r="G14" s="167"/>
      <c r="H14" s="167"/>
      <c r="I14" s="167"/>
      <c r="J14" s="167"/>
      <c r="K14" s="167"/>
      <c r="L14" s="167"/>
      <c r="M14" s="167"/>
      <c r="N14" s="167"/>
      <c r="O14" s="167"/>
      <c r="P14" s="167"/>
    </row>
    <row r="16" spans="1:16" ht="15" customHeight="1" x14ac:dyDescent="0.2">
      <c r="A16" s="42" t="s">
        <v>101</v>
      </c>
      <c r="D16" s="166">
        <v>45716</v>
      </c>
      <c r="E16" s="166"/>
      <c r="F16" s="166"/>
      <c r="G16" s="166"/>
      <c r="H16" s="166"/>
      <c r="I16" s="166"/>
      <c r="J16" s="166"/>
      <c r="K16" s="166"/>
      <c r="L16" s="166"/>
      <c r="M16" s="166"/>
      <c r="N16" s="166"/>
      <c r="O16" s="166"/>
      <c r="P16" s="166"/>
    </row>
    <row r="20" spans="1:16" x14ac:dyDescent="0.2">
      <c r="A20" s="42" t="s">
        <v>123</v>
      </c>
      <c r="B20" s="50" t="s">
        <v>101</v>
      </c>
      <c r="D20" s="50" t="s">
        <v>122</v>
      </c>
      <c r="E20" s="50" t="s">
        <v>119</v>
      </c>
      <c r="F20" s="50" t="s">
        <v>120</v>
      </c>
    </row>
    <row r="21" spans="1:16" ht="15" customHeight="1" x14ac:dyDescent="0.2">
      <c r="A21" s="51" t="s">
        <v>116</v>
      </c>
      <c r="B21" s="164"/>
      <c r="C21" s="165"/>
      <c r="D21" s="77"/>
      <c r="E21" s="77"/>
      <c r="F21" s="164"/>
      <c r="G21" s="166"/>
      <c r="H21" s="166"/>
      <c r="I21" s="166"/>
      <c r="J21" s="166"/>
      <c r="K21" s="166"/>
      <c r="L21" s="166"/>
      <c r="M21" s="166"/>
      <c r="N21" s="166"/>
      <c r="O21" s="166"/>
      <c r="P21" s="166"/>
    </row>
    <row r="22" spans="1:16" ht="15" customHeight="1" x14ac:dyDescent="0.2">
      <c r="A22" s="51" t="s">
        <v>117</v>
      </c>
      <c r="B22" s="164"/>
      <c r="C22" s="165"/>
      <c r="D22" s="77"/>
      <c r="E22" s="77"/>
      <c r="F22" s="164"/>
      <c r="G22" s="166"/>
      <c r="H22" s="166"/>
      <c r="I22" s="166"/>
      <c r="J22" s="166"/>
      <c r="K22" s="166"/>
      <c r="L22" s="166"/>
      <c r="M22" s="166"/>
      <c r="N22" s="166"/>
      <c r="O22" s="166"/>
      <c r="P22" s="166"/>
    </row>
    <row r="23" spans="1:16" ht="15" customHeight="1" x14ac:dyDescent="0.2">
      <c r="A23" s="51" t="s">
        <v>118</v>
      </c>
      <c r="B23" s="164"/>
      <c r="C23" s="165"/>
      <c r="D23" s="77"/>
      <c r="E23" s="77"/>
      <c r="F23" s="164"/>
      <c r="G23" s="166"/>
      <c r="H23" s="166"/>
      <c r="I23" s="166"/>
      <c r="J23" s="166"/>
      <c r="K23" s="166"/>
      <c r="L23" s="166"/>
      <c r="M23" s="166"/>
      <c r="N23" s="166"/>
      <c r="O23" s="166"/>
      <c r="P23" s="166"/>
    </row>
    <row r="27" spans="1:16" x14ac:dyDescent="0.2">
      <c r="A27" s="42" t="s">
        <v>147</v>
      </c>
    </row>
    <row r="28" spans="1:16" x14ac:dyDescent="0.2">
      <c r="A28" s="42" t="s">
        <v>148</v>
      </c>
      <c r="B28" s="42" t="s">
        <v>149</v>
      </c>
    </row>
    <row r="29" spans="1:16" x14ac:dyDescent="0.2">
      <c r="B29" s="42" t="s">
        <v>150</v>
      </c>
    </row>
    <row r="30" spans="1:16" x14ac:dyDescent="0.2">
      <c r="B30" s="42" t="s">
        <v>151</v>
      </c>
    </row>
    <row r="32" spans="1:16" x14ac:dyDescent="0.2">
      <c r="A32" s="42" t="s">
        <v>148</v>
      </c>
      <c r="B32" s="42" t="s">
        <v>198</v>
      </c>
      <c r="J32" s="52"/>
      <c r="K32" s="108" t="s">
        <v>199</v>
      </c>
      <c r="L32" s="106"/>
      <c r="M32" s="108" t="s">
        <v>199</v>
      </c>
      <c r="N32" s="107"/>
    </row>
    <row r="34" spans="1:2" x14ac:dyDescent="0.2">
      <c r="A34" s="42" t="s">
        <v>148</v>
      </c>
      <c r="B34" s="42" t="s">
        <v>216</v>
      </c>
    </row>
    <row r="36" spans="1:2" x14ac:dyDescent="0.2">
      <c r="A36" s="42" t="s">
        <v>148</v>
      </c>
      <c r="B36" s="42" t="s">
        <v>152</v>
      </c>
    </row>
    <row r="37" spans="1:2" x14ac:dyDescent="0.2">
      <c r="B37" s="42" t="s">
        <v>153</v>
      </c>
    </row>
    <row r="39" spans="1:2" x14ac:dyDescent="0.2">
      <c r="A39" s="42" t="s">
        <v>148</v>
      </c>
      <c r="B39" s="42" t="s">
        <v>154</v>
      </c>
    </row>
    <row r="40" spans="1:2" x14ac:dyDescent="0.2">
      <c r="B40" s="42" t="s">
        <v>155</v>
      </c>
    </row>
    <row r="41" spans="1:2" x14ac:dyDescent="0.2">
      <c r="B41" s="42" t="s">
        <v>156</v>
      </c>
    </row>
    <row r="43" spans="1:2" x14ac:dyDescent="0.2">
      <c r="A43" s="42" t="s">
        <v>148</v>
      </c>
      <c r="B43" s="42" t="s">
        <v>197</v>
      </c>
    </row>
    <row r="44" spans="1:2" x14ac:dyDescent="0.2">
      <c r="B44" s="42" t="s">
        <v>220</v>
      </c>
    </row>
    <row r="63" spans="16:16" x14ac:dyDescent="0.2">
      <c r="P63" s="53"/>
    </row>
  </sheetData>
  <sheetProtection algorithmName="SHA-512" hashValue="J39WjXFqSeyn7dnnbnNV1VAv6KtkyEZCrnstY2WeTVyOpi8mjRdgdX9qT9Qq6fs8XPtVob8s1gc2ilOh60/enA==" saltValue="jXUttX9Mn2lFRWRqsv5+mg==" spinCount="100000" sheet="1" objects="1" scenarios="1" selectLockedCells="1"/>
  <mergeCells count="11">
    <mergeCell ref="D9:P9"/>
    <mergeCell ref="D11:P11"/>
    <mergeCell ref="D13:P13"/>
    <mergeCell ref="D14:P14"/>
    <mergeCell ref="D16:P16"/>
    <mergeCell ref="B21:C21"/>
    <mergeCell ref="B22:C22"/>
    <mergeCell ref="B23:C23"/>
    <mergeCell ref="F21:P21"/>
    <mergeCell ref="F22:P22"/>
    <mergeCell ref="F23:P23"/>
  </mergeCells>
  <pageMargins left="0.59055118110236227" right="0.31496062992125984" top="0.59055118110236227"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5B7BD8-E3C8-4B90-B223-7DE6B7654DD6}">
          <x14:formula1>
            <xm:f>'x. Dropdownmenüs'!$A$8:$A$21</xm:f>
          </x14:formula1>
          <xm:sqref>D11:P11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4BE84-3B24-43E5-B737-3577BA6DC603}">
  <dimension ref="A1:S63"/>
  <sheetViews>
    <sheetView workbookViewId="0">
      <selection activeCell="F24" sqref="F24:H24"/>
    </sheetView>
  </sheetViews>
  <sheetFormatPr baseColWidth="10" defaultRowHeight="15" x14ac:dyDescent="0.25"/>
  <sheetData>
    <row r="1" spans="1:5" x14ac:dyDescent="0.25">
      <c r="A1" s="2" t="s">
        <v>21</v>
      </c>
      <c r="D1" s="6" t="s">
        <v>15</v>
      </c>
    </row>
    <row r="3" spans="1:5" x14ac:dyDescent="0.25">
      <c r="A3" s="1" t="s">
        <v>10</v>
      </c>
    </row>
    <row r="4" spans="1:5" ht="17.25" x14ac:dyDescent="0.25">
      <c r="A4" s="3" t="s">
        <v>5</v>
      </c>
      <c r="B4" s="7" t="s">
        <v>83</v>
      </c>
      <c r="D4" s="8" t="s">
        <v>85</v>
      </c>
    </row>
    <row r="5" spans="1:5" ht="18" x14ac:dyDescent="0.35">
      <c r="A5" t="s">
        <v>12</v>
      </c>
      <c r="B5" t="s">
        <v>7</v>
      </c>
      <c r="D5" t="s">
        <v>9</v>
      </c>
    </row>
    <row r="6" spans="1:5" x14ac:dyDescent="0.25">
      <c r="A6">
        <v>4</v>
      </c>
      <c r="B6" s="4">
        <v>180</v>
      </c>
    </row>
    <row r="7" spans="1:5" x14ac:dyDescent="0.25">
      <c r="A7">
        <v>10</v>
      </c>
      <c r="B7" s="4">
        <v>158</v>
      </c>
      <c r="D7">
        <f>B6-B7</f>
        <v>22</v>
      </c>
      <c r="E7" s="5" t="s">
        <v>14</v>
      </c>
    </row>
    <row r="8" spans="1:5" x14ac:dyDescent="0.25">
      <c r="A8">
        <v>20</v>
      </c>
      <c r="B8" s="4">
        <v>131</v>
      </c>
      <c r="D8">
        <f t="shared" ref="D8:D18" si="0">B7-B8</f>
        <v>27</v>
      </c>
    </row>
    <row r="9" spans="1:5" x14ac:dyDescent="0.25">
      <c r="A9">
        <v>30</v>
      </c>
      <c r="B9" s="4">
        <v>110</v>
      </c>
      <c r="D9">
        <f t="shared" si="0"/>
        <v>21</v>
      </c>
    </row>
    <row r="10" spans="1:5" x14ac:dyDescent="0.25">
      <c r="A10">
        <v>40</v>
      </c>
      <c r="B10" s="4">
        <v>95</v>
      </c>
      <c r="D10">
        <f t="shared" si="0"/>
        <v>15</v>
      </c>
    </row>
    <row r="11" spans="1:5" x14ac:dyDescent="0.25">
      <c r="A11">
        <v>50</v>
      </c>
      <c r="B11" s="4">
        <v>82</v>
      </c>
      <c r="D11">
        <f t="shared" si="0"/>
        <v>13</v>
      </c>
    </row>
    <row r="12" spans="1:5" x14ac:dyDescent="0.25">
      <c r="A12">
        <v>60</v>
      </c>
      <c r="B12" s="4">
        <v>72</v>
      </c>
      <c r="D12">
        <f t="shared" si="0"/>
        <v>10</v>
      </c>
    </row>
    <row r="13" spans="1:5" x14ac:dyDescent="0.25">
      <c r="A13">
        <v>70</v>
      </c>
      <c r="B13" s="4">
        <v>62</v>
      </c>
      <c r="D13">
        <f t="shared" si="0"/>
        <v>10</v>
      </c>
    </row>
    <row r="14" spans="1:5" x14ac:dyDescent="0.25">
      <c r="A14">
        <v>80</v>
      </c>
      <c r="B14" s="4">
        <v>54</v>
      </c>
      <c r="D14">
        <f t="shared" si="0"/>
        <v>8</v>
      </c>
    </row>
    <row r="15" spans="1:5" x14ac:dyDescent="0.25">
      <c r="A15">
        <v>90</v>
      </c>
      <c r="B15" s="4">
        <v>47</v>
      </c>
      <c r="D15">
        <f t="shared" si="0"/>
        <v>7</v>
      </c>
    </row>
    <row r="16" spans="1:5" x14ac:dyDescent="0.25">
      <c r="A16">
        <v>100</v>
      </c>
      <c r="B16" s="4">
        <v>41</v>
      </c>
      <c r="D16">
        <f t="shared" si="0"/>
        <v>6</v>
      </c>
    </row>
    <row r="17" spans="1:14" x14ac:dyDescent="0.25">
      <c r="A17">
        <v>110</v>
      </c>
      <c r="B17" s="4">
        <v>37</v>
      </c>
      <c r="D17">
        <f t="shared" si="0"/>
        <v>4</v>
      </c>
    </row>
    <row r="18" spans="1:14" x14ac:dyDescent="0.25">
      <c r="A18">
        <v>120</v>
      </c>
      <c r="B18" s="4">
        <v>35</v>
      </c>
      <c r="D18">
        <f t="shared" si="0"/>
        <v>2</v>
      </c>
    </row>
    <row r="19" spans="1:14" x14ac:dyDescent="0.25">
      <c r="N19" t="s">
        <v>6</v>
      </c>
    </row>
    <row r="20" spans="1:14" x14ac:dyDescent="0.25">
      <c r="A20" s="1" t="s">
        <v>11</v>
      </c>
    </row>
    <row r="21" spans="1:14" ht="17.25" x14ac:dyDescent="0.25">
      <c r="A21" s="3" t="s">
        <v>5</v>
      </c>
      <c r="B21" s="7" t="s">
        <v>83</v>
      </c>
      <c r="D21" s="8" t="s">
        <v>85</v>
      </c>
    </row>
    <row r="22" spans="1:14" ht="18" x14ac:dyDescent="0.35">
      <c r="A22" t="s">
        <v>12</v>
      </c>
      <c r="B22" t="s">
        <v>7</v>
      </c>
      <c r="D22" t="s">
        <v>9</v>
      </c>
    </row>
    <row r="23" spans="1:14" x14ac:dyDescent="0.25">
      <c r="A23">
        <v>4</v>
      </c>
      <c r="B23" s="4">
        <f xml:space="preserve"> -46.1392672094508*LN(A23) + 258.848700221879</f>
        <v>194.88609426321352</v>
      </c>
      <c r="D23" s="4">
        <f>B23-B6</f>
        <v>14.886094263213522</v>
      </c>
    </row>
    <row r="24" spans="1:14" x14ac:dyDescent="0.25">
      <c r="A24">
        <v>10</v>
      </c>
      <c r="B24" s="4">
        <f t="shared" ref="B24:B63" si="1" xml:space="preserve"> -46.1392672094508*LN(A24) + 258.848700221879</f>
        <v>152.60911134372861</v>
      </c>
      <c r="D24" s="4">
        <f t="shared" ref="D24:D35" si="2">B24-B7</f>
        <v>-5.390888656271386</v>
      </c>
    </row>
    <row r="25" spans="1:14" x14ac:dyDescent="0.25">
      <c r="A25">
        <v>20</v>
      </c>
      <c r="B25" s="4">
        <f t="shared" si="1"/>
        <v>120.62780836439589</v>
      </c>
      <c r="D25" s="4">
        <f t="shared" si="2"/>
        <v>-10.372191635604111</v>
      </c>
    </row>
    <row r="26" spans="1:14" x14ac:dyDescent="0.25">
      <c r="A26">
        <v>30</v>
      </c>
      <c r="B26" s="4">
        <f t="shared" si="1"/>
        <v>101.91994539728441</v>
      </c>
      <c r="D26" s="4">
        <f t="shared" si="2"/>
        <v>-8.0800546027155917</v>
      </c>
    </row>
    <row r="27" spans="1:14" x14ac:dyDescent="0.25">
      <c r="A27">
        <v>40</v>
      </c>
      <c r="B27" s="4">
        <f t="shared" si="1"/>
        <v>88.646505385063108</v>
      </c>
      <c r="D27" s="4">
        <f t="shared" si="2"/>
        <v>-6.353494614936892</v>
      </c>
    </row>
    <row r="28" spans="1:14" x14ac:dyDescent="0.25">
      <c r="A28">
        <v>50</v>
      </c>
      <c r="B28" s="4">
        <f t="shared" si="1"/>
        <v>78.35082544491101</v>
      </c>
      <c r="D28" s="4">
        <f t="shared" si="2"/>
        <v>-3.6491745550889902</v>
      </c>
    </row>
    <row r="29" spans="1:14" x14ac:dyDescent="0.25">
      <c r="A29">
        <v>60</v>
      </c>
      <c r="B29" s="4">
        <f t="shared" si="1"/>
        <v>69.938642417951684</v>
      </c>
      <c r="D29" s="4">
        <f t="shared" si="2"/>
        <v>-2.0613575820483163</v>
      </c>
    </row>
    <row r="30" spans="1:14" x14ac:dyDescent="0.25">
      <c r="A30">
        <v>70</v>
      </c>
      <c r="B30" s="4">
        <f t="shared" si="1"/>
        <v>62.826243010883275</v>
      </c>
      <c r="D30" s="4">
        <f t="shared" si="2"/>
        <v>0.82624301088327456</v>
      </c>
    </row>
    <row r="31" spans="1:14" x14ac:dyDescent="0.25">
      <c r="A31">
        <v>80</v>
      </c>
      <c r="B31" s="4">
        <f t="shared" si="1"/>
        <v>56.665202405730383</v>
      </c>
      <c r="D31" s="4">
        <f t="shared" si="2"/>
        <v>2.6652024057303834</v>
      </c>
    </row>
    <row r="32" spans="1:14" x14ac:dyDescent="0.25">
      <c r="A32">
        <v>90</v>
      </c>
      <c r="B32" s="4">
        <f t="shared" si="1"/>
        <v>51.230779450840203</v>
      </c>
      <c r="D32" s="4">
        <f t="shared" si="2"/>
        <v>4.2307794508402026</v>
      </c>
    </row>
    <row r="33" spans="1:19" x14ac:dyDescent="0.25">
      <c r="A33">
        <v>100</v>
      </c>
      <c r="B33" s="4">
        <f t="shared" si="1"/>
        <v>46.369522465578228</v>
      </c>
      <c r="D33" s="4">
        <f t="shared" si="2"/>
        <v>5.3695224655782283</v>
      </c>
    </row>
    <row r="34" spans="1:19" x14ac:dyDescent="0.25">
      <c r="A34">
        <v>110</v>
      </c>
      <c r="B34" s="4">
        <f t="shared" si="1"/>
        <v>41.971980611805691</v>
      </c>
      <c r="D34" s="4">
        <f t="shared" si="2"/>
        <v>4.9719806118056908</v>
      </c>
    </row>
    <row r="35" spans="1:19" x14ac:dyDescent="0.25">
      <c r="A35">
        <v>120</v>
      </c>
      <c r="B35" s="4">
        <f t="shared" si="1"/>
        <v>37.957339438618931</v>
      </c>
      <c r="D35" s="4">
        <f t="shared" si="2"/>
        <v>2.9573394386189307</v>
      </c>
    </row>
    <row r="36" spans="1:19" x14ac:dyDescent="0.25">
      <c r="A36">
        <v>130</v>
      </c>
      <c r="B36" s="4">
        <f t="shared" si="1"/>
        <v>34.264227561101677</v>
      </c>
    </row>
    <row r="37" spans="1:19" x14ac:dyDescent="0.25">
      <c r="A37">
        <v>140</v>
      </c>
      <c r="B37" s="4">
        <f t="shared" si="1"/>
        <v>30.84494003155055</v>
      </c>
    </row>
    <row r="38" spans="1:19" x14ac:dyDescent="0.25">
      <c r="A38">
        <v>150</v>
      </c>
      <c r="B38" s="4">
        <f t="shared" si="1"/>
        <v>27.661659498466804</v>
      </c>
      <c r="S38" t="s">
        <v>13</v>
      </c>
    </row>
    <row r="39" spans="1:19" x14ac:dyDescent="0.25">
      <c r="A39">
        <v>160</v>
      </c>
      <c r="B39" s="4">
        <f t="shared" si="1"/>
        <v>24.68389942639763</v>
      </c>
    </row>
    <row r="40" spans="1:19" x14ac:dyDescent="0.25">
      <c r="A40">
        <v>170</v>
      </c>
      <c r="B40" s="4">
        <f t="shared" si="1"/>
        <v>21.886723800937204</v>
      </c>
    </row>
    <row r="41" spans="1:19" x14ac:dyDescent="0.25">
      <c r="A41">
        <v>180</v>
      </c>
      <c r="B41" s="4">
        <f t="shared" si="1"/>
        <v>19.24947647150745</v>
      </c>
    </row>
    <row r="42" spans="1:19" x14ac:dyDescent="0.25">
      <c r="A42">
        <v>190</v>
      </c>
      <c r="B42" s="4">
        <f t="shared" si="1"/>
        <v>16.754854502045703</v>
      </c>
    </row>
    <row r="43" spans="1:19" x14ac:dyDescent="0.25">
      <c r="A43">
        <v>200</v>
      </c>
      <c r="B43" s="4">
        <f t="shared" si="1"/>
        <v>14.388219486245504</v>
      </c>
    </row>
    <row r="44" spans="1:19" x14ac:dyDescent="0.25">
      <c r="A44">
        <v>210</v>
      </c>
      <c r="B44" s="4">
        <f t="shared" si="1"/>
        <v>12.137077064439097</v>
      </c>
    </row>
    <row r="45" spans="1:19" x14ac:dyDescent="0.25">
      <c r="A45">
        <v>220</v>
      </c>
      <c r="B45" s="4">
        <f t="shared" si="1"/>
        <v>9.9906776324729094</v>
      </c>
    </row>
    <row r="46" spans="1:19" x14ac:dyDescent="0.25">
      <c r="A46">
        <v>230</v>
      </c>
      <c r="B46" s="4">
        <f t="shared" si="1"/>
        <v>7.9397058812861587</v>
      </c>
    </row>
    <row r="47" spans="1:19" x14ac:dyDescent="0.25">
      <c r="A47">
        <v>240</v>
      </c>
      <c r="B47" s="4">
        <f t="shared" si="1"/>
        <v>5.9760364592861492</v>
      </c>
    </row>
    <row r="48" spans="1:19" x14ac:dyDescent="0.25">
      <c r="A48">
        <v>250</v>
      </c>
      <c r="B48" s="4">
        <f t="shared" si="1"/>
        <v>4.0925395460933771</v>
      </c>
    </row>
    <row r="49" spans="1:2" x14ac:dyDescent="0.25">
      <c r="A49">
        <v>260</v>
      </c>
      <c r="B49" s="4">
        <f t="shared" si="1"/>
        <v>2.2829245817688957</v>
      </c>
    </row>
    <row r="50" spans="1:2" x14ac:dyDescent="0.25">
      <c r="A50">
        <v>270</v>
      </c>
      <c r="B50" s="4">
        <f t="shared" si="1"/>
        <v>0.54161350439596845</v>
      </c>
    </row>
    <row r="51" spans="1:2" x14ac:dyDescent="0.25">
      <c r="A51">
        <v>280</v>
      </c>
      <c r="B51" s="4">
        <f t="shared" si="1"/>
        <v>-1.1363629477821746</v>
      </c>
    </row>
    <row r="52" spans="1:2" x14ac:dyDescent="0.25">
      <c r="A52">
        <v>290</v>
      </c>
      <c r="B52" s="4">
        <f t="shared" si="1"/>
        <v>-2.7554507292866788</v>
      </c>
    </row>
    <row r="53" spans="1:2" x14ac:dyDescent="0.25">
      <c r="A53">
        <v>300</v>
      </c>
      <c r="B53" s="4">
        <f t="shared" si="1"/>
        <v>-4.3196434808659774</v>
      </c>
    </row>
    <row r="54" spans="1:2" x14ac:dyDescent="0.25">
      <c r="A54">
        <v>310</v>
      </c>
      <c r="B54" s="4">
        <f t="shared" si="1"/>
        <v>-5.832541877846495</v>
      </c>
    </row>
    <row r="55" spans="1:2" x14ac:dyDescent="0.25">
      <c r="A55">
        <v>320</v>
      </c>
      <c r="B55" s="4">
        <f t="shared" si="1"/>
        <v>-7.2974035529351227</v>
      </c>
    </row>
    <row r="56" spans="1:2" x14ac:dyDescent="0.25">
      <c r="A56">
        <v>330</v>
      </c>
      <c r="B56" s="4">
        <f t="shared" si="1"/>
        <v>-8.7171853346384864</v>
      </c>
    </row>
    <row r="57" spans="1:2" x14ac:dyDescent="0.25">
      <c r="A57">
        <v>340</v>
      </c>
      <c r="B57" s="4">
        <f t="shared" si="1"/>
        <v>-10.094579178395577</v>
      </c>
    </row>
    <row r="58" spans="1:2" x14ac:dyDescent="0.25">
      <c r="A58">
        <v>350</v>
      </c>
      <c r="B58" s="4">
        <f t="shared" si="1"/>
        <v>-11.432042887934301</v>
      </c>
    </row>
    <row r="59" spans="1:2" x14ac:dyDescent="0.25">
      <c r="A59">
        <v>360</v>
      </c>
      <c r="B59" s="4">
        <f t="shared" si="1"/>
        <v>-12.731826507825303</v>
      </c>
    </row>
    <row r="60" spans="1:2" x14ac:dyDescent="0.25">
      <c r="A60">
        <v>370</v>
      </c>
      <c r="B60" s="4">
        <f t="shared" si="1"/>
        <v>-13.99599509915555</v>
      </c>
    </row>
    <row r="61" spans="1:2" x14ac:dyDescent="0.25">
      <c r="A61">
        <v>380</v>
      </c>
      <c r="B61" s="4">
        <f t="shared" si="1"/>
        <v>-15.226448477287079</v>
      </c>
    </row>
    <row r="62" spans="1:2" x14ac:dyDescent="0.25">
      <c r="A62">
        <v>390</v>
      </c>
      <c r="B62" s="4">
        <f t="shared" si="1"/>
        <v>-16.424938385342557</v>
      </c>
    </row>
    <row r="63" spans="1:2" x14ac:dyDescent="0.25">
      <c r="A63">
        <v>400</v>
      </c>
      <c r="B63" s="4">
        <f t="shared" si="1"/>
        <v>-17.593083493087249</v>
      </c>
    </row>
  </sheetData>
  <sheetProtection algorithmName="SHA-512" hashValue="qYxqgHWZwJqI3wLMyuORfV2hrruJ27kbxzDUlqLjhrfFv7bSDkTGOrfy2LNfZPOl4big/eGPW4kUMA0StBK6zA==" saltValue="ZhLSQ8iij3dLbVON7v4Dyw==" spinCount="100000" sheet="1" objects="1" scenarios="1" selectLockedCells="1"/>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58AC-BD6A-45C9-A1DF-85462D3DB7EB}">
  <dimension ref="A1:S63"/>
  <sheetViews>
    <sheetView workbookViewId="0">
      <selection activeCell="F24" sqref="F24:H24"/>
    </sheetView>
  </sheetViews>
  <sheetFormatPr baseColWidth="10" defaultRowHeight="15" x14ac:dyDescent="0.25"/>
  <sheetData>
    <row r="1" spans="1:5" x14ac:dyDescent="0.25">
      <c r="A1" s="2" t="s">
        <v>22</v>
      </c>
      <c r="D1" s="6" t="s">
        <v>15</v>
      </c>
    </row>
    <row r="3" spans="1:5" x14ac:dyDescent="0.25">
      <c r="A3" s="1" t="s">
        <v>10</v>
      </c>
    </row>
    <row r="4" spans="1:5" ht="17.25" x14ac:dyDescent="0.25">
      <c r="A4" s="3" t="s">
        <v>5</v>
      </c>
      <c r="B4" s="7" t="s">
        <v>83</v>
      </c>
      <c r="D4" s="8" t="s">
        <v>85</v>
      </c>
    </row>
    <row r="5" spans="1:5" ht="18" x14ac:dyDescent="0.35">
      <c r="A5" t="s">
        <v>12</v>
      </c>
      <c r="B5" t="s">
        <v>7</v>
      </c>
      <c r="D5" t="s">
        <v>9</v>
      </c>
    </row>
    <row r="6" spans="1:5" x14ac:dyDescent="0.25">
      <c r="A6">
        <v>4</v>
      </c>
      <c r="B6" s="4">
        <v>122</v>
      </c>
    </row>
    <row r="7" spans="1:5" x14ac:dyDescent="0.25">
      <c r="A7">
        <v>10</v>
      </c>
      <c r="B7" s="4">
        <v>105</v>
      </c>
      <c r="D7">
        <f>B6-B7</f>
        <v>17</v>
      </c>
      <c r="E7" s="5" t="s">
        <v>14</v>
      </c>
    </row>
    <row r="8" spans="1:5" x14ac:dyDescent="0.25">
      <c r="A8">
        <v>20</v>
      </c>
      <c r="B8" s="4">
        <v>84</v>
      </c>
      <c r="D8">
        <f t="shared" ref="D8:D18" si="0">B7-B8</f>
        <v>21</v>
      </c>
    </row>
    <row r="9" spans="1:5" x14ac:dyDescent="0.25">
      <c r="A9">
        <v>30</v>
      </c>
      <c r="B9" s="4">
        <v>70</v>
      </c>
      <c r="D9">
        <f t="shared" si="0"/>
        <v>14</v>
      </c>
    </row>
    <row r="10" spans="1:5" x14ac:dyDescent="0.25">
      <c r="A10">
        <v>40</v>
      </c>
      <c r="B10" s="4">
        <v>58</v>
      </c>
      <c r="D10">
        <f t="shared" si="0"/>
        <v>12</v>
      </c>
    </row>
    <row r="11" spans="1:5" x14ac:dyDescent="0.25">
      <c r="A11">
        <v>50</v>
      </c>
      <c r="B11" s="4">
        <v>49</v>
      </c>
      <c r="D11">
        <f t="shared" si="0"/>
        <v>9</v>
      </c>
    </row>
    <row r="12" spans="1:5" x14ac:dyDescent="0.25">
      <c r="A12">
        <v>60</v>
      </c>
      <c r="B12" s="4">
        <v>42</v>
      </c>
      <c r="D12">
        <f t="shared" si="0"/>
        <v>7</v>
      </c>
    </row>
    <row r="13" spans="1:5" x14ac:dyDescent="0.25">
      <c r="A13">
        <v>70</v>
      </c>
      <c r="B13" s="4">
        <v>35</v>
      </c>
      <c r="D13">
        <f t="shared" si="0"/>
        <v>7</v>
      </c>
    </row>
    <row r="14" spans="1:5" x14ac:dyDescent="0.25">
      <c r="A14">
        <v>80</v>
      </c>
      <c r="B14" s="4">
        <v>29</v>
      </c>
      <c r="D14">
        <f t="shared" si="0"/>
        <v>6</v>
      </c>
    </row>
    <row r="15" spans="1:5" x14ac:dyDescent="0.25">
      <c r="A15">
        <v>90</v>
      </c>
      <c r="B15" s="4">
        <v>24</v>
      </c>
      <c r="D15">
        <f t="shared" si="0"/>
        <v>5</v>
      </c>
    </row>
    <row r="16" spans="1:5" x14ac:dyDescent="0.25">
      <c r="A16">
        <v>100</v>
      </c>
      <c r="B16" s="4">
        <v>21</v>
      </c>
      <c r="D16">
        <f t="shared" si="0"/>
        <v>3</v>
      </c>
    </row>
    <row r="17" spans="1:14" x14ac:dyDescent="0.25">
      <c r="A17">
        <v>110</v>
      </c>
      <c r="B17" s="4">
        <v>18</v>
      </c>
      <c r="D17">
        <f t="shared" si="0"/>
        <v>3</v>
      </c>
    </row>
    <row r="18" spans="1:14" x14ac:dyDescent="0.25">
      <c r="A18">
        <v>120</v>
      </c>
      <c r="B18" s="4">
        <v>16</v>
      </c>
      <c r="D18">
        <f t="shared" si="0"/>
        <v>2</v>
      </c>
    </row>
    <row r="19" spans="1:14" x14ac:dyDescent="0.25">
      <c r="N19" t="s">
        <v>6</v>
      </c>
    </row>
    <row r="20" spans="1:14" x14ac:dyDescent="0.25">
      <c r="A20" s="1" t="s">
        <v>11</v>
      </c>
    </row>
    <row r="21" spans="1:14" ht="17.25" x14ac:dyDescent="0.25">
      <c r="A21" s="3" t="s">
        <v>5</v>
      </c>
      <c r="B21" s="7" t="s">
        <v>83</v>
      </c>
      <c r="D21" s="8" t="s">
        <v>85</v>
      </c>
    </row>
    <row r="22" spans="1:14" ht="18" x14ac:dyDescent="0.35">
      <c r="A22" t="s">
        <v>12</v>
      </c>
      <c r="B22" t="s">
        <v>7</v>
      </c>
      <c r="D22" t="s">
        <v>9</v>
      </c>
    </row>
    <row r="23" spans="1:14" x14ac:dyDescent="0.25">
      <c r="A23">
        <v>4</v>
      </c>
      <c r="B23" s="4">
        <f xml:space="preserve"> -33.5280268973184*LN(A23) + 178.155784539652</f>
        <v>131.67606991242349</v>
      </c>
      <c r="D23" s="4">
        <f>B23-B6</f>
        <v>9.6760699124234861</v>
      </c>
    </row>
    <row r="24" spans="1:14" x14ac:dyDescent="0.25">
      <c r="A24">
        <v>10</v>
      </c>
      <c r="B24" s="4">
        <f t="shared" ref="B24:B63" si="1" xml:space="preserve"> -33.5280268973184*LN(A24) + 178.155784539652</f>
        <v>100.95464960838324</v>
      </c>
      <c r="D24" s="4">
        <f t="shared" ref="D24:D35" si="2">B24-B7</f>
        <v>-4.0453503916167648</v>
      </c>
    </row>
    <row r="25" spans="1:14" x14ac:dyDescent="0.25">
      <c r="A25">
        <v>20</v>
      </c>
      <c r="B25" s="4">
        <f t="shared" si="1"/>
        <v>77.714792294768984</v>
      </c>
      <c r="D25" s="4">
        <f t="shared" si="2"/>
        <v>-6.2852077052310165</v>
      </c>
    </row>
    <row r="26" spans="1:14" x14ac:dyDescent="0.25">
      <c r="A26">
        <v>30</v>
      </c>
      <c r="B26" s="4">
        <f t="shared" si="1"/>
        <v>64.120347244194335</v>
      </c>
      <c r="D26" s="4">
        <f t="shared" si="2"/>
        <v>-5.8796527558056653</v>
      </c>
    </row>
    <row r="27" spans="1:14" x14ac:dyDescent="0.25">
      <c r="A27">
        <v>40</v>
      </c>
      <c r="B27" s="4">
        <f t="shared" si="1"/>
        <v>54.474934981154732</v>
      </c>
      <c r="D27" s="4">
        <f t="shared" si="2"/>
        <v>-3.5250650188452681</v>
      </c>
    </row>
    <row r="28" spans="1:14" x14ac:dyDescent="0.25">
      <c r="A28">
        <v>50</v>
      </c>
      <c r="B28" s="4">
        <f t="shared" si="1"/>
        <v>46.993371990728747</v>
      </c>
      <c r="D28" s="4">
        <f t="shared" si="2"/>
        <v>-2.0066280092712532</v>
      </c>
    </row>
    <row r="29" spans="1:14" x14ac:dyDescent="0.25">
      <c r="A29">
        <v>60</v>
      </c>
      <c r="B29" s="4">
        <f t="shared" si="1"/>
        <v>40.880489930580097</v>
      </c>
      <c r="D29" s="4">
        <f t="shared" si="2"/>
        <v>-1.1195100694199027</v>
      </c>
    </row>
    <row r="30" spans="1:14" x14ac:dyDescent="0.25">
      <c r="A30">
        <v>70</v>
      </c>
      <c r="B30" s="4">
        <f t="shared" si="1"/>
        <v>35.712121791091818</v>
      </c>
      <c r="D30" s="4">
        <f t="shared" si="2"/>
        <v>0.71212179109181761</v>
      </c>
    </row>
    <row r="31" spans="1:14" x14ac:dyDescent="0.25">
      <c r="A31">
        <v>80</v>
      </c>
      <c r="B31" s="4">
        <f t="shared" si="1"/>
        <v>31.23507766754048</v>
      </c>
      <c r="D31" s="4">
        <f t="shared" si="2"/>
        <v>2.2350776675404802</v>
      </c>
    </row>
    <row r="32" spans="1:14" x14ac:dyDescent="0.25">
      <c r="A32">
        <v>90</v>
      </c>
      <c r="B32" s="4">
        <f t="shared" si="1"/>
        <v>27.28604488000542</v>
      </c>
      <c r="D32" s="4">
        <f t="shared" si="2"/>
        <v>3.2860448800054201</v>
      </c>
    </row>
    <row r="33" spans="1:19" x14ac:dyDescent="0.25">
      <c r="A33">
        <v>100</v>
      </c>
      <c r="B33" s="4">
        <f t="shared" si="1"/>
        <v>23.753514677114481</v>
      </c>
      <c r="D33" s="4">
        <f t="shared" si="2"/>
        <v>2.7535146771144809</v>
      </c>
    </row>
    <row r="34" spans="1:19" x14ac:dyDescent="0.25">
      <c r="A34">
        <v>110</v>
      </c>
      <c r="B34" s="4">
        <f t="shared" si="1"/>
        <v>20.557952405046819</v>
      </c>
      <c r="D34" s="4">
        <f t="shared" si="2"/>
        <v>2.5579524050468194</v>
      </c>
    </row>
    <row r="35" spans="1:19" x14ac:dyDescent="0.25">
      <c r="A35">
        <v>120</v>
      </c>
      <c r="B35" s="4">
        <f t="shared" si="1"/>
        <v>17.640632616965831</v>
      </c>
      <c r="D35" s="4">
        <f t="shared" si="2"/>
        <v>1.6406326169658314</v>
      </c>
    </row>
    <row r="36" spans="1:19" x14ac:dyDescent="0.25">
      <c r="A36">
        <v>130</v>
      </c>
      <c r="B36" s="4">
        <f t="shared" si="1"/>
        <v>14.9569585611533</v>
      </c>
    </row>
    <row r="37" spans="1:19" x14ac:dyDescent="0.25">
      <c r="A37">
        <v>140</v>
      </c>
      <c r="B37" s="4">
        <f t="shared" si="1"/>
        <v>12.472264477477609</v>
      </c>
    </row>
    <row r="38" spans="1:19" x14ac:dyDescent="0.25">
      <c r="A38">
        <v>150</v>
      </c>
      <c r="B38" s="4">
        <f t="shared" si="1"/>
        <v>10.159069626539861</v>
      </c>
      <c r="S38" t="s">
        <v>13</v>
      </c>
    </row>
    <row r="39" spans="1:19" x14ac:dyDescent="0.25">
      <c r="A39">
        <v>160</v>
      </c>
      <c r="B39" s="4">
        <f t="shared" si="1"/>
        <v>7.9952203539262143</v>
      </c>
    </row>
    <row r="40" spans="1:19" x14ac:dyDescent="0.25">
      <c r="A40">
        <v>170</v>
      </c>
      <c r="B40" s="4">
        <f t="shared" si="1"/>
        <v>5.9625964030250032</v>
      </c>
    </row>
    <row r="41" spans="1:19" x14ac:dyDescent="0.25">
      <c r="A41">
        <v>180</v>
      </c>
      <c r="B41" s="4">
        <f t="shared" si="1"/>
        <v>4.0461875663911826</v>
      </c>
    </row>
    <row r="42" spans="1:19" x14ac:dyDescent="0.25">
      <c r="A42">
        <v>190</v>
      </c>
      <c r="B42" s="4">
        <f t="shared" si="1"/>
        <v>2.2334203173780907</v>
      </c>
    </row>
    <row r="43" spans="1:19" x14ac:dyDescent="0.25">
      <c r="A43">
        <v>200</v>
      </c>
      <c r="B43" s="4">
        <f t="shared" si="1"/>
        <v>0.51365736350024349</v>
      </c>
    </row>
    <row r="44" spans="1:19" x14ac:dyDescent="0.25">
      <c r="A44">
        <v>210</v>
      </c>
      <c r="B44" s="4">
        <f t="shared" si="1"/>
        <v>-1.1221805730970686</v>
      </c>
    </row>
    <row r="45" spans="1:19" x14ac:dyDescent="0.25">
      <c r="A45">
        <v>220</v>
      </c>
      <c r="B45" s="4">
        <f t="shared" si="1"/>
        <v>-2.6819049085674465</v>
      </c>
    </row>
    <row r="46" spans="1:19" x14ac:dyDescent="0.25">
      <c r="A46">
        <v>230</v>
      </c>
      <c r="B46" s="4">
        <f t="shared" si="1"/>
        <v>-4.1722847996755661</v>
      </c>
    </row>
    <row r="47" spans="1:19" x14ac:dyDescent="0.25">
      <c r="A47">
        <v>240</v>
      </c>
      <c r="B47" s="4">
        <f t="shared" si="1"/>
        <v>-5.5992246966484345</v>
      </c>
    </row>
    <row r="48" spans="1:19" x14ac:dyDescent="0.25">
      <c r="A48">
        <v>250</v>
      </c>
      <c r="B48" s="4">
        <f t="shared" si="1"/>
        <v>-6.9679056269257273</v>
      </c>
    </row>
    <row r="49" spans="1:2" x14ac:dyDescent="0.25">
      <c r="A49">
        <v>260</v>
      </c>
      <c r="B49" s="4">
        <f t="shared" si="1"/>
        <v>-8.2828987524609659</v>
      </c>
    </row>
    <row r="50" spans="1:2" x14ac:dyDescent="0.25">
      <c r="A50">
        <v>270</v>
      </c>
      <c r="B50" s="4">
        <f t="shared" si="1"/>
        <v>-9.5482574841834946</v>
      </c>
    </row>
    <row r="51" spans="1:2" x14ac:dyDescent="0.25">
      <c r="A51">
        <v>280</v>
      </c>
      <c r="B51" s="4">
        <f t="shared" si="1"/>
        <v>-10.767592836136657</v>
      </c>
    </row>
    <row r="52" spans="1:2" x14ac:dyDescent="0.25">
      <c r="A52">
        <v>290</v>
      </c>
      <c r="B52" s="4">
        <f t="shared" si="1"/>
        <v>-11.94413555063133</v>
      </c>
    </row>
    <row r="53" spans="1:2" x14ac:dyDescent="0.25">
      <c r="A53">
        <v>300</v>
      </c>
      <c r="B53" s="4">
        <f t="shared" si="1"/>
        <v>-13.080787687074405</v>
      </c>
    </row>
    <row r="54" spans="1:2" x14ac:dyDescent="0.25">
      <c r="A54">
        <v>310</v>
      </c>
      <c r="B54" s="4">
        <f t="shared" si="1"/>
        <v>-14.180165748641969</v>
      </c>
    </row>
    <row r="55" spans="1:2" x14ac:dyDescent="0.25">
      <c r="A55">
        <v>320</v>
      </c>
      <c r="B55" s="4">
        <f t="shared" si="1"/>
        <v>-15.244636959688052</v>
      </c>
    </row>
    <row r="56" spans="1:2" x14ac:dyDescent="0.25">
      <c r="A56">
        <v>330</v>
      </c>
      <c r="B56" s="4">
        <f t="shared" si="1"/>
        <v>-16.276349959142067</v>
      </c>
    </row>
    <row r="57" spans="1:2" x14ac:dyDescent="0.25">
      <c r="A57">
        <v>340</v>
      </c>
      <c r="B57" s="4">
        <f t="shared" si="1"/>
        <v>-17.277260910589234</v>
      </c>
    </row>
    <row r="58" spans="1:2" x14ac:dyDescent="0.25">
      <c r="A58">
        <v>350</v>
      </c>
      <c r="B58" s="4">
        <f t="shared" si="1"/>
        <v>-18.249155826562628</v>
      </c>
    </row>
    <row r="59" spans="1:2" x14ac:dyDescent="0.25">
      <c r="A59">
        <v>360</v>
      </c>
      <c r="B59" s="4">
        <f t="shared" si="1"/>
        <v>-19.193669747223083</v>
      </c>
    </row>
    <row r="60" spans="1:2" x14ac:dyDescent="0.25">
      <c r="A60">
        <v>370</v>
      </c>
      <c r="B60" s="4">
        <f t="shared" si="1"/>
        <v>-20.112303290761105</v>
      </c>
    </row>
    <row r="61" spans="1:2" x14ac:dyDescent="0.25">
      <c r="A61">
        <v>380</v>
      </c>
      <c r="B61" s="4">
        <f t="shared" si="1"/>
        <v>-21.006436996236175</v>
      </c>
    </row>
    <row r="62" spans="1:2" x14ac:dyDescent="0.25">
      <c r="A62">
        <v>390</v>
      </c>
      <c r="B62" s="4">
        <f t="shared" si="1"/>
        <v>-21.877343803035615</v>
      </c>
    </row>
    <row r="63" spans="1:2" x14ac:dyDescent="0.25">
      <c r="A63">
        <v>400</v>
      </c>
      <c r="B63" s="4">
        <f t="shared" si="1"/>
        <v>-22.726199950114022</v>
      </c>
    </row>
  </sheetData>
  <sheetProtection algorithmName="SHA-512" hashValue="ACJZ0kbGL0BQW4kofulu5ezeUuFXaLydpqgkr+qEqGZ6c1IeI3o/v13kdUTL476bT8jNGu3LM7MHQDzlu+ViQA==" saltValue="VxtSriG1bVmRD7Hoi+F6Dg==" spinCount="100000" sheet="1" objects="1" scenarios="1" selectLockedCells="1"/>
  <pageMargins left="0.7" right="0.7" top="0.78740157499999996" bottom="0.78740157499999996"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6364-3895-4736-8B50-0D6241136AD1}">
  <dimension ref="A1:Q122"/>
  <sheetViews>
    <sheetView topLeftCell="A63" zoomScale="85" zoomScaleNormal="85" workbookViewId="0">
      <selection activeCell="F24" sqref="F24:H24"/>
    </sheetView>
  </sheetViews>
  <sheetFormatPr baseColWidth="10" defaultRowHeight="12.75" x14ac:dyDescent="0.2"/>
  <cols>
    <col min="1" max="16384" width="11.42578125" style="9"/>
  </cols>
  <sheetData>
    <row r="1" spans="1:17" x14ac:dyDescent="0.2">
      <c r="A1" s="13"/>
      <c r="B1" s="14"/>
      <c r="C1" s="14"/>
      <c r="D1" s="14"/>
      <c r="E1" s="14"/>
      <c r="F1" s="14"/>
      <c r="G1" s="14"/>
      <c r="H1" s="14"/>
      <c r="I1" s="14"/>
      <c r="J1" s="14"/>
      <c r="K1" s="14"/>
      <c r="L1" s="14"/>
      <c r="M1" s="14"/>
      <c r="N1" s="14"/>
      <c r="O1" s="14"/>
      <c r="P1" s="14"/>
      <c r="Q1" s="15"/>
    </row>
    <row r="2" spans="1:17" x14ac:dyDescent="0.2">
      <c r="A2" s="24" t="s">
        <v>98</v>
      </c>
      <c r="Q2" s="16"/>
    </row>
    <row r="3" spans="1:17" ht="13.5" thickBot="1" x14ac:dyDescent="0.25">
      <c r="A3" s="17"/>
      <c r="B3" s="11"/>
      <c r="C3" s="11"/>
      <c r="D3" s="11"/>
      <c r="E3" s="11"/>
      <c r="F3" s="11"/>
      <c r="G3" s="11"/>
      <c r="H3" s="11"/>
      <c r="I3" s="11"/>
      <c r="J3" s="11"/>
      <c r="K3" s="11"/>
      <c r="L3" s="11"/>
      <c r="M3" s="11"/>
      <c r="N3" s="11"/>
      <c r="O3" s="11"/>
      <c r="P3" s="11"/>
      <c r="Q3" s="18"/>
    </row>
    <row r="5" spans="1:17" x14ac:dyDescent="0.2">
      <c r="A5" s="23" t="str">
        <f>'TAB-A. Projektkenndaten'!A2</f>
        <v>A.   Deckblatt Zulässigkeitsprüfung und Dimensionierungsnachweis</v>
      </c>
      <c r="B5" s="22"/>
      <c r="C5" s="22"/>
      <c r="D5" s="22"/>
      <c r="E5" s="22"/>
      <c r="F5" s="22"/>
      <c r="G5" s="22"/>
      <c r="H5" s="22"/>
      <c r="I5" s="22"/>
      <c r="J5" s="22"/>
      <c r="K5" s="22"/>
      <c r="L5" s="22"/>
      <c r="M5" s="22"/>
      <c r="N5" s="22"/>
      <c r="O5" s="22"/>
      <c r="P5" s="22"/>
      <c r="Q5" s="22"/>
    </row>
    <row r="7" spans="1:17" x14ac:dyDescent="0.2">
      <c r="A7" s="12" t="s">
        <v>102</v>
      </c>
    </row>
    <row r="8" spans="1:17" x14ac:dyDescent="0.2">
      <c r="A8" s="9" t="s">
        <v>103</v>
      </c>
    </row>
    <row r="9" spans="1:17" x14ac:dyDescent="0.2">
      <c r="A9" s="9" t="s">
        <v>104</v>
      </c>
    </row>
    <row r="10" spans="1:17" x14ac:dyDescent="0.2">
      <c r="A10" s="9" t="s">
        <v>105</v>
      </c>
    </row>
    <row r="11" spans="1:17" x14ac:dyDescent="0.2">
      <c r="A11" s="9" t="s">
        <v>106</v>
      </c>
    </row>
    <row r="12" spans="1:17" x14ac:dyDescent="0.2">
      <c r="A12" s="9" t="s">
        <v>107</v>
      </c>
    </row>
    <row r="13" spans="1:17" x14ac:dyDescent="0.2">
      <c r="A13" s="9" t="s">
        <v>108</v>
      </c>
    </row>
    <row r="14" spans="1:17" x14ac:dyDescent="0.2">
      <c r="A14" s="9" t="s">
        <v>109</v>
      </c>
    </row>
    <row r="15" spans="1:17" x14ac:dyDescent="0.2">
      <c r="A15" s="9" t="s">
        <v>110</v>
      </c>
    </row>
    <row r="16" spans="1:17" x14ac:dyDescent="0.2">
      <c r="A16" s="9" t="s">
        <v>111</v>
      </c>
    </row>
    <row r="17" spans="1:17" x14ac:dyDescent="0.2">
      <c r="A17" s="9" t="s">
        <v>112</v>
      </c>
    </row>
    <row r="18" spans="1:17" x14ac:dyDescent="0.2">
      <c r="A18" s="9" t="s">
        <v>113</v>
      </c>
    </row>
    <row r="19" spans="1:17" x14ac:dyDescent="0.2">
      <c r="A19" s="9" t="s">
        <v>114</v>
      </c>
    </row>
    <row r="20" spans="1:17" x14ac:dyDescent="0.2">
      <c r="A20" s="9" t="s">
        <v>115</v>
      </c>
    </row>
    <row r="22" spans="1:17" x14ac:dyDescent="0.2">
      <c r="A22" s="23" t="str">
        <f>'TAB-B. Zulässigkeitsprüfung'!A2</f>
        <v>B.   Zulässigkeitsprüfung   Arbeitshilfe: Urbaner Wasserhaushalt, Niederschlagswassermanagement im öffentlichen Raum</v>
      </c>
      <c r="B22" s="22"/>
      <c r="C22" s="22"/>
      <c r="D22" s="22"/>
      <c r="E22" s="22"/>
      <c r="F22" s="22"/>
      <c r="G22" s="22"/>
      <c r="H22" s="22"/>
      <c r="I22" s="22"/>
      <c r="J22" s="22"/>
      <c r="K22" s="22"/>
      <c r="L22" s="22"/>
      <c r="M22" s="22"/>
      <c r="N22" s="22"/>
      <c r="O22" s="22"/>
      <c r="P22" s="22"/>
      <c r="Q22" s="22"/>
    </row>
    <row r="24" spans="1:17" x14ac:dyDescent="0.2">
      <c r="A24" s="12" t="s">
        <v>38</v>
      </c>
      <c r="F24" s="178" t="s">
        <v>173</v>
      </c>
      <c r="G24" s="178"/>
      <c r="H24" s="178"/>
    </row>
    <row r="25" spans="1:17" x14ac:dyDescent="0.2">
      <c r="A25" s="9" t="s">
        <v>49</v>
      </c>
      <c r="B25" s="9" t="s">
        <v>57</v>
      </c>
      <c r="F25" s="20" t="str">
        <f>IF('TAB-B. Zulässigkeitsprüfung'!$K$21='x. Dropdownmenüs'!A25,IF(OR('TAB-B. Zulässigkeitsprüfung'!$X$21='x. Dropdownmenüs'!$A$42,'TAB-B. Zulässigkeitsprüfung'!$Y$21='x. Dropdownmenüs'!$A$46),"Tabelle 4. überprüfen","zulässig"),"anderer Versickerungstyp gewählt")</f>
        <v>anderer Versickerungstyp gewählt</v>
      </c>
      <c r="G25" s="20"/>
      <c r="H25" s="20"/>
      <c r="J25" s="38"/>
      <c r="K25" s="20"/>
      <c r="L25" s="20"/>
    </row>
    <row r="26" spans="1:17" x14ac:dyDescent="0.2">
      <c r="A26" s="9" t="s">
        <v>52</v>
      </c>
      <c r="B26" s="9" t="s">
        <v>58</v>
      </c>
      <c r="F26" s="20" t="str">
        <f>IF(AND('TAB-B. Zulässigkeitsprüfung'!L21='x. Dropdownmenüs'!A33,'TAB-B. Zulässigkeitsprüfung'!W21="gering"),"Zulässig ohne Behandlung wenn Ae&lt;Av",IF('TAB-B. Zulässigkeitsprüfung'!$K$21=A26,IF(OR('TAB-B. Zulässigkeitsprüfung'!$W$21="hoch",'TAB-B. Zulässigkeitsprüfung'!$L$21='x. Dropdownmenüs'!$A$33,'TAB-B. Zulässigkeitsprüfung'!$X$21='x. Dropdownmenüs'!$A$42,'TAB-B. Zulässigkeitsprüfung'!$Y$21='x. Dropdownmenüs'!$A$46),"Tabelle 4. überprüfen","zulässig"),"anderer Versickerungstyp gewählt"))</f>
        <v>zulässig</v>
      </c>
      <c r="G26" s="20"/>
      <c r="H26" s="20"/>
      <c r="J26" s="38" t="str">
        <f>IF(AND('TAB-B. Zulässigkeitsprüfung'!L21='x. Dropdownmenüs'!A33,'TAB-B. Zulässigkeitsprüfung'!W21="gering"),"Zulässig ohne Behandlung wenn Ae&lt;Av","WENNFUNKTION")</f>
        <v>WENNFUNKTION</v>
      </c>
      <c r="K26" s="20"/>
      <c r="L26" s="20"/>
    </row>
    <row r="27" spans="1:17" x14ac:dyDescent="0.2">
      <c r="A27" s="9" t="s">
        <v>53</v>
      </c>
      <c r="B27" s="9" t="s">
        <v>59</v>
      </c>
      <c r="F27" s="20" t="str">
        <f>IF(AND('TAB-B. Zulässigkeitsprüfung'!L21='x. Dropdownmenüs'!A33,'TAB-B. Zulässigkeitsprüfung'!W21="gering"),"Zulässig am Ort des Anfalls",IF('TAB-B. Zulässigkeitsprüfung'!$K$21=A27,IF(OR('TAB-B. Zulässigkeitsprüfung'!$W$21="hoch",'TAB-B. Zulässigkeitsprüfung'!$L$21='x. Dropdownmenüs'!$A$33,'TAB-B. Zulässigkeitsprüfung'!$X$21='x. Dropdownmenüs'!$A$42,'TAB-B. Zulässigkeitsprüfung'!$Y$21='x. Dropdownmenüs'!$A$46),"Tabelle 4. überprüfen","zulässig"),"anderer Versickerungstyp gewählt"))</f>
        <v>anderer Versickerungstyp gewählt</v>
      </c>
      <c r="G27" s="20"/>
      <c r="H27" s="20"/>
      <c r="J27" s="20" t="str">
        <f>IF(AND('TAB-B. Zulässigkeitsprüfung'!L21='x. Dropdownmenüs'!A33,'TAB-B. Zulässigkeitsprüfung'!W21="gering"),"Zulässig am Ort des Anfalls","WENNFUNKTION")</f>
        <v>WENNFUNKTION</v>
      </c>
      <c r="K27" s="20"/>
      <c r="L27" s="20"/>
    </row>
    <row r="28" spans="1:17" x14ac:dyDescent="0.2">
      <c r="A28" s="9" t="s">
        <v>50</v>
      </c>
      <c r="B28" s="9" t="s">
        <v>60</v>
      </c>
      <c r="F28" s="20" t="str">
        <f>IF('TAB-B. Zulässigkeitsprüfung'!$K$21=A28,IF('TAB-B. Zulässigkeitsprüfung'!$X$21='x. Dropdownmenüs'!$A$42,"nicht zulässig",IF(OR('TAB-B. Zulässigkeitsprüfung'!$Y$21='x. Dropdownmenüs'!$A$46),"Tabelle 4. überprüfen","zulässig mit Behandlung")),"anderer Versickerungstyp gewählt")</f>
        <v>anderer Versickerungstyp gewählt</v>
      </c>
      <c r="G28" s="20"/>
      <c r="H28" s="20"/>
      <c r="J28" s="20"/>
      <c r="K28" s="20"/>
      <c r="L28" s="20"/>
    </row>
    <row r="29" spans="1:17" x14ac:dyDescent="0.2">
      <c r="A29" s="9" t="s">
        <v>51</v>
      </c>
      <c r="B29" s="9" t="s">
        <v>61</v>
      </c>
      <c r="F29" s="20" t="str">
        <f>IF('TAB-B. Zulässigkeitsprüfung'!$K$21=A29,"zulässig (beliebig kombinierbar)","anderer Versickerungstyp gewählt")</f>
        <v>anderer Versickerungstyp gewählt</v>
      </c>
      <c r="G29" s="20"/>
      <c r="H29" s="20"/>
      <c r="J29" s="20"/>
      <c r="K29" s="20"/>
      <c r="L29" s="20"/>
    </row>
    <row r="31" spans="1:17" x14ac:dyDescent="0.2">
      <c r="A31" s="12" t="s">
        <v>43</v>
      </c>
    </row>
    <row r="32" spans="1:17" x14ac:dyDescent="0.2">
      <c r="A32" s="25" t="s">
        <v>125</v>
      </c>
    </row>
    <row r="33" spans="1:1" x14ac:dyDescent="0.2">
      <c r="A33" s="25" t="s">
        <v>126</v>
      </c>
    </row>
    <row r="35" spans="1:1" x14ac:dyDescent="0.2">
      <c r="A35" s="12" t="s">
        <v>44</v>
      </c>
    </row>
    <row r="36" spans="1:1" x14ac:dyDescent="0.2">
      <c r="A36" s="12" t="s">
        <v>0</v>
      </c>
    </row>
    <row r="37" spans="1:1" x14ac:dyDescent="0.2">
      <c r="A37" s="9" t="s">
        <v>48</v>
      </c>
    </row>
    <row r="38" spans="1:1" x14ac:dyDescent="0.2">
      <c r="A38" s="9" t="s">
        <v>47</v>
      </c>
    </row>
    <row r="40" spans="1:1" x14ac:dyDescent="0.2">
      <c r="A40" s="12" t="s">
        <v>45</v>
      </c>
    </row>
    <row r="41" spans="1:1" x14ac:dyDescent="0.2">
      <c r="A41" s="9" t="s">
        <v>94</v>
      </c>
    </row>
    <row r="42" spans="1:1" x14ac:dyDescent="0.2">
      <c r="A42" s="28" t="s">
        <v>145</v>
      </c>
    </row>
    <row r="44" spans="1:1" x14ac:dyDescent="0.2">
      <c r="A44" s="12" t="s">
        <v>69</v>
      </c>
    </row>
    <row r="45" spans="1:1" x14ac:dyDescent="0.2">
      <c r="A45" s="9" t="s">
        <v>54</v>
      </c>
    </row>
    <row r="46" spans="1:1" x14ac:dyDescent="0.2">
      <c r="A46" s="9" t="s">
        <v>55</v>
      </c>
    </row>
    <row r="48" spans="1:1" x14ac:dyDescent="0.2">
      <c r="A48" s="12" t="s">
        <v>46</v>
      </c>
    </row>
    <row r="49" spans="1:17" ht="14.25" x14ac:dyDescent="0.2">
      <c r="A49" s="9" t="s">
        <v>95</v>
      </c>
    </row>
    <row r="50" spans="1:17" ht="14.25" x14ac:dyDescent="0.2">
      <c r="A50" s="9" t="s">
        <v>96</v>
      </c>
    </row>
    <row r="52" spans="1:17" x14ac:dyDescent="0.2">
      <c r="A52" s="12" t="s">
        <v>56</v>
      </c>
    </row>
    <row r="53" spans="1:17" x14ac:dyDescent="0.2">
      <c r="A53" s="28" t="s">
        <v>142</v>
      </c>
    </row>
    <row r="54" spans="1:17" x14ac:dyDescent="0.2">
      <c r="A54" s="27" t="s">
        <v>135</v>
      </c>
    </row>
    <row r="55" spans="1:17" x14ac:dyDescent="0.2">
      <c r="A55" s="121" t="s">
        <v>223</v>
      </c>
    </row>
    <row r="61" spans="1:17" ht="13.5" thickBot="1" x14ac:dyDescent="0.25"/>
    <row r="62" spans="1:17" x14ac:dyDescent="0.2">
      <c r="A62" s="13"/>
      <c r="B62" s="14"/>
      <c r="C62" s="14"/>
      <c r="D62" s="14"/>
      <c r="E62" s="14"/>
      <c r="F62" s="14"/>
      <c r="G62" s="14"/>
      <c r="H62" s="14"/>
      <c r="I62" s="14"/>
      <c r="J62" s="14"/>
      <c r="K62" s="14"/>
      <c r="L62" s="14"/>
      <c r="M62" s="14"/>
      <c r="N62" s="14"/>
      <c r="O62" s="14"/>
      <c r="P62" s="14"/>
      <c r="Q62" s="15"/>
    </row>
    <row r="63" spans="1:17" x14ac:dyDescent="0.2">
      <c r="A63" s="24" t="s">
        <v>98</v>
      </c>
      <c r="Q63" s="16"/>
    </row>
    <row r="64" spans="1:17" ht="13.5" thickBot="1" x14ac:dyDescent="0.25">
      <c r="A64" s="17"/>
      <c r="B64" s="11"/>
      <c r="C64" s="11"/>
      <c r="D64" s="11"/>
      <c r="E64" s="11"/>
      <c r="F64" s="11"/>
      <c r="G64" s="11"/>
      <c r="H64" s="11"/>
      <c r="I64" s="11"/>
      <c r="J64" s="11"/>
      <c r="K64" s="11"/>
      <c r="L64" s="11"/>
      <c r="M64" s="11"/>
      <c r="N64" s="11"/>
      <c r="O64" s="11"/>
      <c r="P64" s="11"/>
      <c r="Q64" s="18"/>
    </row>
    <row r="66" spans="1:17" x14ac:dyDescent="0.2">
      <c r="A66" s="23" t="str">
        <f>'TAB-C. Dimensionierungsnachweis'!A2</f>
        <v>C.   Dimensionierungsnachweis   Arbeitshilfe: Urbaner Wasserhaushalt, Niederschlagswassermanagement im öffentlichen Raum</v>
      </c>
      <c r="B66" s="22"/>
      <c r="C66" s="22"/>
      <c r="D66" s="22"/>
      <c r="E66" s="22"/>
      <c r="F66" s="22"/>
      <c r="G66" s="22"/>
      <c r="H66" s="22"/>
      <c r="I66" s="22"/>
      <c r="J66" s="22"/>
      <c r="K66" s="22"/>
      <c r="L66" s="22"/>
      <c r="M66" s="22"/>
      <c r="N66" s="22"/>
      <c r="O66" s="22"/>
      <c r="P66" s="22"/>
      <c r="Q66" s="22"/>
    </row>
    <row r="68" spans="1:17" x14ac:dyDescent="0.2">
      <c r="A68" s="12" t="s">
        <v>28</v>
      </c>
    </row>
    <row r="70" spans="1:17" x14ac:dyDescent="0.2">
      <c r="A70" s="9" t="s">
        <v>30</v>
      </c>
    </row>
    <row r="71" spans="1:17" x14ac:dyDescent="0.2">
      <c r="A71" s="9" t="s">
        <v>31</v>
      </c>
    </row>
    <row r="72" spans="1:17" x14ac:dyDescent="0.2">
      <c r="A72" s="9" t="s">
        <v>32</v>
      </c>
    </row>
    <row r="73" spans="1:17" x14ac:dyDescent="0.2">
      <c r="A73" s="9" t="s">
        <v>33</v>
      </c>
    </row>
    <row r="74" spans="1:17" x14ac:dyDescent="0.2">
      <c r="A74" s="9" t="s">
        <v>34</v>
      </c>
    </row>
    <row r="75" spans="1:17" x14ac:dyDescent="0.2">
      <c r="A75" s="9" t="s">
        <v>29</v>
      </c>
    </row>
    <row r="76" spans="1:17" x14ac:dyDescent="0.2">
      <c r="A76" s="9" t="s">
        <v>35</v>
      </c>
    </row>
    <row r="77" spans="1:17" x14ac:dyDescent="0.2">
      <c r="A77" s="9" t="s">
        <v>36</v>
      </c>
    </row>
    <row r="80" spans="1:17" x14ac:dyDescent="0.2">
      <c r="A80" s="12" t="s">
        <v>17</v>
      </c>
      <c r="C80" s="12" t="s">
        <v>92</v>
      </c>
    </row>
    <row r="81" spans="1:7" x14ac:dyDescent="0.2">
      <c r="C81" s="19" t="s">
        <v>74</v>
      </c>
      <c r="E81" s="19" t="s">
        <v>88</v>
      </c>
      <c r="G81" s="19" t="s">
        <v>75</v>
      </c>
    </row>
    <row r="82" spans="1:7" x14ac:dyDescent="0.2">
      <c r="A82" s="9" t="s">
        <v>19</v>
      </c>
      <c r="C82" s="19" t="s">
        <v>76</v>
      </c>
      <c r="E82" s="10" t="s">
        <v>89</v>
      </c>
      <c r="G82" s="19" t="s">
        <v>87</v>
      </c>
    </row>
    <row r="83" spans="1:7" x14ac:dyDescent="0.2">
      <c r="A83" s="9" t="s">
        <v>18</v>
      </c>
      <c r="C83" s="19" t="s">
        <v>77</v>
      </c>
      <c r="E83" s="10" t="s">
        <v>90</v>
      </c>
      <c r="G83" s="19" t="s">
        <v>91</v>
      </c>
    </row>
    <row r="84" spans="1:7" x14ac:dyDescent="0.2">
      <c r="A84" s="9" t="s">
        <v>23</v>
      </c>
      <c r="C84" s="19" t="s">
        <v>78</v>
      </c>
      <c r="E84" s="19" t="s">
        <v>81</v>
      </c>
      <c r="G84" s="19" t="s">
        <v>81</v>
      </c>
    </row>
    <row r="85" spans="1:7" x14ac:dyDescent="0.2">
      <c r="A85" s="9" t="s">
        <v>24</v>
      </c>
      <c r="C85" s="19" t="s">
        <v>79</v>
      </c>
      <c r="E85" s="19" t="s">
        <v>81</v>
      </c>
      <c r="G85" s="19" t="s">
        <v>81</v>
      </c>
    </row>
    <row r="86" spans="1:7" x14ac:dyDescent="0.2">
      <c r="A86" s="9" t="s">
        <v>25</v>
      </c>
      <c r="C86" s="19" t="s">
        <v>80</v>
      </c>
      <c r="E86" s="19" t="s">
        <v>81</v>
      </c>
      <c r="G86" s="19" t="s">
        <v>81</v>
      </c>
    </row>
    <row r="88" spans="1:7" x14ac:dyDescent="0.2">
      <c r="A88" s="12" t="s">
        <v>195</v>
      </c>
    </row>
    <row r="89" spans="1:7" ht="14.25" x14ac:dyDescent="0.2">
      <c r="A89" s="9" t="str">
        <f>A82</f>
        <v>z = 10</v>
      </c>
      <c r="B89" s="29">
        <f>350/10000</f>
        <v>3.5000000000000003E-2</v>
      </c>
      <c r="C89" s="105" t="s">
        <v>196</v>
      </c>
    </row>
    <row r="90" spans="1:7" ht="14.25" x14ac:dyDescent="0.2">
      <c r="A90" s="9" t="str">
        <f>A83</f>
        <v>z = 5</v>
      </c>
      <c r="B90" s="29">
        <f>300/10000</f>
        <v>0.03</v>
      </c>
      <c r="C90" s="105" t="s">
        <v>196</v>
      </c>
    </row>
    <row r="91" spans="1:7" ht="14.25" x14ac:dyDescent="0.2">
      <c r="A91" s="9" t="str">
        <f>A84</f>
        <v>z = 2</v>
      </c>
      <c r="B91" s="29">
        <f>235/10000</f>
        <v>2.35E-2</v>
      </c>
      <c r="C91" s="105" t="s">
        <v>196</v>
      </c>
    </row>
    <row r="92" spans="1:7" ht="14.25" x14ac:dyDescent="0.2">
      <c r="A92" s="9" t="str">
        <f>A85</f>
        <v>z = 1</v>
      </c>
      <c r="B92" s="29">
        <f>195/10000</f>
        <v>1.95E-2</v>
      </c>
      <c r="C92" s="105" t="s">
        <v>196</v>
      </c>
    </row>
    <row r="93" spans="1:7" ht="14.25" x14ac:dyDescent="0.2">
      <c r="A93" s="9" t="str">
        <f>A86</f>
        <v>z = 0.5</v>
      </c>
      <c r="B93" s="29">
        <f>160/10000</f>
        <v>1.6E-2</v>
      </c>
      <c r="C93" s="105" t="s">
        <v>196</v>
      </c>
    </row>
    <row r="95" spans="1:7" x14ac:dyDescent="0.2">
      <c r="A95" s="12" t="s">
        <v>212</v>
      </c>
    </row>
    <row r="96" spans="1:7" x14ac:dyDescent="0.2">
      <c r="A96" s="116">
        <v>0.1</v>
      </c>
    </row>
    <row r="97" spans="1:1" x14ac:dyDescent="0.2">
      <c r="A97" s="116">
        <v>0.2</v>
      </c>
    </row>
    <row r="98" spans="1:1" x14ac:dyDescent="0.2">
      <c r="A98" s="116">
        <v>0.3</v>
      </c>
    </row>
    <row r="99" spans="1:1" x14ac:dyDescent="0.2">
      <c r="A99" s="116">
        <v>0.4</v>
      </c>
    </row>
    <row r="100" spans="1:1" x14ac:dyDescent="0.2">
      <c r="A100" s="116">
        <v>0.5</v>
      </c>
    </row>
    <row r="101" spans="1:1" x14ac:dyDescent="0.2">
      <c r="A101" s="116">
        <v>0.6</v>
      </c>
    </row>
    <row r="102" spans="1:1" x14ac:dyDescent="0.2">
      <c r="A102" s="116">
        <v>0.7</v>
      </c>
    </row>
    <row r="103" spans="1:1" x14ac:dyDescent="0.2">
      <c r="A103" s="116">
        <v>0.8</v>
      </c>
    </row>
    <row r="104" spans="1:1" x14ac:dyDescent="0.2">
      <c r="A104" s="116">
        <v>0.9</v>
      </c>
    </row>
    <row r="105" spans="1:1" x14ac:dyDescent="0.2">
      <c r="A105" s="116">
        <v>1</v>
      </c>
    </row>
    <row r="107" spans="1:1" x14ac:dyDescent="0.2">
      <c r="A107" s="12" t="s">
        <v>232</v>
      </c>
    </row>
    <row r="108" spans="1:1" x14ac:dyDescent="0.2">
      <c r="A108" s="121" t="s">
        <v>47</v>
      </c>
    </row>
    <row r="109" spans="1:1" x14ac:dyDescent="0.2">
      <c r="A109" s="121" t="s">
        <v>48</v>
      </c>
    </row>
    <row r="110" spans="1:1" x14ac:dyDescent="0.2">
      <c r="A110" s="119"/>
    </row>
    <row r="111" spans="1:1" x14ac:dyDescent="0.2">
      <c r="A111" s="12" t="s">
        <v>234</v>
      </c>
    </row>
    <row r="112" spans="1:1" x14ac:dyDescent="0.2">
      <c r="A112" s="121" t="s">
        <v>47</v>
      </c>
    </row>
    <row r="113" spans="1:17" x14ac:dyDescent="0.2">
      <c r="A113" s="121" t="s">
        <v>48</v>
      </c>
    </row>
    <row r="122" spans="1:17" x14ac:dyDescent="0.2">
      <c r="Q122" s="21"/>
    </row>
  </sheetData>
  <sheetProtection algorithmName="SHA-512" hashValue="6ddzJfZCLstdlt8zh5OPCDaIiiVvf1XZxY+NiBxSL4zmMIDRlvISL4DpzfOUc1V0mZEAT0GJCkUtbd4ZBF1BVA==" saltValue="vtEXDfPTv772UsyNi+4gRg==" spinCount="100000" sheet="1" selectLockedCells="1"/>
  <mergeCells count="1">
    <mergeCell ref="F24:H24"/>
  </mergeCells>
  <phoneticPr fontId="23" type="noConversion"/>
  <pageMargins left="0.70866141732283472" right="0.31496062992125984" top="0.59055118110236227" bottom="0.59055118110236227" header="0.31496062992125984" footer="0.31496062992125984"/>
  <pageSetup paperSize="8"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5F1AB-805C-4FF0-BB7C-16341307345B}">
  <dimension ref="A1:Q61"/>
  <sheetViews>
    <sheetView zoomScale="85" zoomScaleNormal="85" workbookViewId="0">
      <selection activeCell="A14" sqref="A14"/>
    </sheetView>
  </sheetViews>
  <sheetFormatPr baseColWidth="10" defaultRowHeight="12.75" x14ac:dyDescent="0.2"/>
  <cols>
    <col min="1" max="16384" width="11.42578125" style="9"/>
  </cols>
  <sheetData>
    <row r="1" spans="1:17" x14ac:dyDescent="0.2">
      <c r="A1" s="13"/>
      <c r="B1" s="14"/>
      <c r="C1" s="14"/>
      <c r="D1" s="14"/>
      <c r="E1" s="14"/>
      <c r="F1" s="14"/>
      <c r="G1" s="14"/>
      <c r="H1" s="14"/>
      <c r="I1" s="14"/>
      <c r="J1" s="14"/>
      <c r="K1" s="14"/>
      <c r="L1" s="14"/>
      <c r="M1" s="14"/>
      <c r="N1" s="14"/>
      <c r="O1" s="14"/>
      <c r="P1" s="14"/>
      <c r="Q1" s="15"/>
    </row>
    <row r="2" spans="1:17" x14ac:dyDescent="0.2">
      <c r="A2" s="24" t="s">
        <v>160</v>
      </c>
      <c r="Q2" s="16"/>
    </row>
    <row r="3" spans="1:17" ht="13.5" thickBot="1" x14ac:dyDescent="0.25">
      <c r="A3" s="17"/>
      <c r="B3" s="11"/>
      <c r="C3" s="11"/>
      <c r="D3" s="11"/>
      <c r="E3" s="11"/>
      <c r="F3" s="11"/>
      <c r="G3" s="11"/>
      <c r="H3" s="11"/>
      <c r="I3" s="11"/>
      <c r="J3" s="11"/>
      <c r="K3" s="11"/>
      <c r="L3" s="11"/>
      <c r="M3" s="11"/>
      <c r="N3" s="11"/>
      <c r="O3" s="11"/>
      <c r="P3" s="11"/>
      <c r="Q3" s="18"/>
    </row>
    <row r="5" spans="1:17" x14ac:dyDescent="0.2">
      <c r="A5" s="23" t="s">
        <v>237</v>
      </c>
      <c r="B5" s="22"/>
      <c r="C5" s="22"/>
      <c r="D5" s="22"/>
      <c r="E5" s="22"/>
      <c r="F5" s="22"/>
      <c r="G5" s="22"/>
      <c r="H5" s="22"/>
      <c r="I5" s="22"/>
      <c r="J5" s="22"/>
      <c r="K5" s="22"/>
      <c r="L5" s="22"/>
      <c r="M5" s="22"/>
      <c r="N5" s="22"/>
      <c r="O5" s="22"/>
      <c r="P5" s="22"/>
      <c r="Q5" s="22"/>
    </row>
    <row r="7" spans="1:17" x14ac:dyDescent="0.2">
      <c r="A7" s="31" t="s">
        <v>146</v>
      </c>
      <c r="B7" s="30" t="s">
        <v>161</v>
      </c>
    </row>
    <row r="8" spans="1:17" x14ac:dyDescent="0.2">
      <c r="A8" s="37" t="s">
        <v>146</v>
      </c>
      <c r="B8" s="33" t="s">
        <v>166</v>
      </c>
    </row>
    <row r="9" spans="1:17" x14ac:dyDescent="0.2">
      <c r="A9" s="118" t="s">
        <v>214</v>
      </c>
      <c r="B9" s="117" t="s">
        <v>215</v>
      </c>
    </row>
    <row r="10" spans="1:17" x14ac:dyDescent="0.2">
      <c r="A10" s="118" t="s">
        <v>214</v>
      </c>
      <c r="B10" s="32" t="s">
        <v>164</v>
      </c>
    </row>
    <row r="11" spans="1:17" x14ac:dyDescent="0.2">
      <c r="A11" s="118" t="s">
        <v>214</v>
      </c>
      <c r="B11" s="124" t="s">
        <v>236</v>
      </c>
    </row>
    <row r="12" spans="1:17" x14ac:dyDescent="0.2">
      <c r="A12" s="118" t="s">
        <v>214</v>
      </c>
      <c r="B12" s="9" t="s">
        <v>127</v>
      </c>
    </row>
    <row r="13" spans="1:17" x14ac:dyDescent="0.2">
      <c r="A13" s="118" t="s">
        <v>214</v>
      </c>
      <c r="B13" s="28" t="s">
        <v>144</v>
      </c>
    </row>
    <row r="21" spans="10:10" x14ac:dyDescent="0.2">
      <c r="J21" s="63"/>
    </row>
    <row r="34" spans="1:17" x14ac:dyDescent="0.2">
      <c r="A34" s="23" t="s">
        <v>158</v>
      </c>
      <c r="B34" s="22"/>
      <c r="C34" s="22"/>
      <c r="D34" s="22"/>
      <c r="E34" s="22"/>
      <c r="F34" s="22"/>
      <c r="G34" s="22"/>
      <c r="H34" s="22"/>
      <c r="I34" s="22"/>
      <c r="J34" s="22"/>
      <c r="K34" s="22"/>
      <c r="L34" s="22"/>
      <c r="M34" s="22"/>
      <c r="N34" s="22"/>
      <c r="O34" s="22"/>
      <c r="P34" s="22"/>
      <c r="Q34" s="22"/>
    </row>
    <row r="36" spans="1:17" x14ac:dyDescent="0.2">
      <c r="A36" s="12" t="s">
        <v>170</v>
      </c>
      <c r="D36" s="12" t="s">
        <v>167</v>
      </c>
      <c r="F36" s="12" t="s">
        <v>168</v>
      </c>
    </row>
    <row r="37" spans="1:17" x14ac:dyDescent="0.2">
      <c r="A37" s="120" t="s">
        <v>229</v>
      </c>
      <c r="D37" s="35">
        <v>45737</v>
      </c>
      <c r="F37" s="34" t="s">
        <v>169</v>
      </c>
      <c r="G37" s="36"/>
      <c r="H37" s="36"/>
      <c r="I37" s="36"/>
      <c r="J37" s="36"/>
      <c r="K37" s="36"/>
      <c r="L37" s="36"/>
      <c r="M37" s="36"/>
      <c r="N37" s="36"/>
      <c r="O37" s="36"/>
      <c r="P37" s="36"/>
      <c r="Q37" s="36"/>
    </row>
    <row r="38" spans="1:17" x14ac:dyDescent="0.2">
      <c r="A38" s="34"/>
      <c r="D38" s="35"/>
      <c r="F38" s="34"/>
      <c r="G38" s="36"/>
      <c r="H38" s="36"/>
      <c r="I38" s="36"/>
      <c r="J38" s="36"/>
      <c r="K38" s="36"/>
      <c r="L38" s="36"/>
      <c r="M38" s="36"/>
      <c r="N38" s="36"/>
      <c r="O38" s="36"/>
      <c r="P38" s="36"/>
      <c r="Q38" s="36"/>
    </row>
    <row r="39" spans="1:17" x14ac:dyDescent="0.2">
      <c r="A39" s="34"/>
      <c r="D39" s="35"/>
      <c r="F39" s="34"/>
      <c r="G39" s="36"/>
      <c r="H39" s="36"/>
      <c r="I39" s="36"/>
      <c r="J39" s="36"/>
      <c r="K39" s="36"/>
      <c r="L39" s="36"/>
      <c r="M39" s="36"/>
      <c r="N39" s="36"/>
      <c r="O39" s="36"/>
      <c r="P39" s="36"/>
      <c r="Q39" s="36"/>
    </row>
    <row r="61" spans="17:17" x14ac:dyDescent="0.2">
      <c r="Q61" s="21"/>
    </row>
  </sheetData>
  <sheetProtection algorithmName="SHA-512" hashValue="VFimMgmtlOkvoOMqt2+KXgkuGNd+QrrvCeWT4AyO017P0La5voeuOufPNxY7zk4hJE92id4mtP3UqzJth4L1rQ==" saltValue="cdG+5QkczdLbTQnXR0VacQ==" spinCount="100000" sheet="1" selectLockedCells="1"/>
  <phoneticPr fontId="23" type="noConversion"/>
  <pageMargins left="0.70866141732283472" right="0.31496062992125984" top="0.59055118110236227" bottom="0.59055118110236227"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FD751-A8F8-434F-9B79-EDF430FC9E0C}">
  <dimension ref="A1:AF421"/>
  <sheetViews>
    <sheetView zoomScaleNormal="100" zoomScaleSheetLayoutView="40" zoomScalePageLayoutView="40" workbookViewId="0">
      <selection activeCell="C9" sqref="C9:G9"/>
    </sheetView>
  </sheetViews>
  <sheetFormatPr baseColWidth="10" defaultRowHeight="12" x14ac:dyDescent="0.2"/>
  <cols>
    <col min="1" max="4" width="10.7109375" style="42" customWidth="1"/>
    <col min="5" max="6" width="15.7109375" style="42" customWidth="1"/>
    <col min="7" max="8" width="10.7109375" style="42" customWidth="1"/>
    <col min="9" max="9" width="5.7109375" style="42" customWidth="1"/>
    <col min="10" max="11" width="8.7109375" style="42" customWidth="1"/>
    <col min="12" max="12" width="30.7109375" style="42" customWidth="1"/>
    <col min="13" max="13" width="8.7109375" style="42" customWidth="1"/>
    <col min="14" max="14" width="2.7109375" style="42" customWidth="1"/>
    <col min="15" max="15" width="8.7109375" style="42" customWidth="1"/>
    <col min="16" max="16" width="2.7109375" style="42" customWidth="1"/>
    <col min="17" max="17" width="8.7109375" style="42" customWidth="1"/>
    <col min="18" max="18" width="2.7109375" style="42" customWidth="1"/>
    <col min="19" max="19" width="8.7109375" style="42" customWidth="1"/>
    <col min="20" max="20" width="2.7109375" style="42" customWidth="1"/>
    <col min="21" max="21" width="8.7109375" style="42" customWidth="1"/>
    <col min="22" max="22" width="2.7109375" style="42" customWidth="1"/>
    <col min="23" max="23" width="8.7109375" style="42" customWidth="1"/>
    <col min="24" max="24" width="25.7109375" style="42" customWidth="1"/>
    <col min="25" max="25" width="45.7109375" style="42" customWidth="1"/>
    <col min="26" max="26" width="75.7109375" style="42" customWidth="1"/>
    <col min="27" max="27" width="60.7109375" style="42" customWidth="1"/>
    <col min="28" max="32" width="45.7109375" style="42" customWidth="1"/>
    <col min="33" max="33" width="2.7109375" style="42" customWidth="1"/>
    <col min="34" max="16384" width="11.42578125" style="42"/>
  </cols>
  <sheetData>
    <row r="1" spans="1:32" x14ac:dyDescent="0.2">
      <c r="A1" s="39"/>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1"/>
    </row>
    <row r="2" spans="1:32" x14ac:dyDescent="0.2">
      <c r="A2" s="64" t="s">
        <v>225</v>
      </c>
      <c r="K2" s="42" t="str">
        <f>'y. Versionsverlauf'!A37</f>
        <v>V1.0</v>
      </c>
      <c r="AF2" s="44"/>
    </row>
    <row r="3" spans="1:32" ht="12.75" thickBot="1" x14ac:dyDescent="0.25">
      <c r="A3" s="45"/>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7"/>
    </row>
    <row r="5" spans="1:32" ht="15" customHeight="1" x14ac:dyDescent="0.2">
      <c r="A5" s="42" t="s">
        <v>99</v>
      </c>
      <c r="C5" s="167" t="str">
        <f>IF(ISBLANK('TAB-A. Projektkenndaten'!D9),"",'TAB-A. Projektkenndaten'!D9)</f>
        <v>425099 Musterstrasse</v>
      </c>
      <c r="D5" s="167"/>
      <c r="E5" s="167"/>
      <c r="F5" s="167"/>
      <c r="G5" s="167"/>
    </row>
    <row r="7" spans="1:32" ht="15" customHeight="1" x14ac:dyDescent="0.2">
      <c r="A7" s="42" t="s">
        <v>100</v>
      </c>
      <c r="C7" s="167" t="str">
        <f>IF(ISBLANK('TAB-A. Projektkenndaten'!D11),"",'TAB-A. Projektkenndaten'!D11)</f>
        <v>31. Vorprojekt</v>
      </c>
      <c r="D7" s="167"/>
      <c r="E7" s="167"/>
      <c r="F7" s="167"/>
      <c r="G7" s="167"/>
    </row>
    <row r="9" spans="1:32" ht="15" customHeight="1" x14ac:dyDescent="0.2">
      <c r="A9" s="42" t="s">
        <v>200</v>
      </c>
      <c r="C9" s="167" t="str">
        <f>IF(ISBLANK('TAB-A. Projektkenndaten'!D13),"",'TAB-A. Projektkenndaten'!D13)</f>
        <v>Milena Muster AG</v>
      </c>
      <c r="D9" s="167"/>
      <c r="E9" s="167"/>
      <c r="F9" s="167"/>
      <c r="G9" s="167"/>
    </row>
    <row r="10" spans="1:32" ht="15" customHeight="1" x14ac:dyDescent="0.2">
      <c r="A10" s="42" t="s">
        <v>121</v>
      </c>
      <c r="C10" s="167" t="str">
        <f>IF(ISBLANK('TAB-A. Projektkenndaten'!D14),"",'TAB-A. Projektkenndaten'!D14)</f>
        <v>Thomas Tester</v>
      </c>
      <c r="D10" s="167"/>
      <c r="E10" s="167"/>
      <c r="F10" s="167"/>
      <c r="G10" s="167"/>
    </row>
    <row r="12" spans="1:32" ht="15" customHeight="1" x14ac:dyDescent="0.2">
      <c r="A12" s="42" t="s">
        <v>101</v>
      </c>
      <c r="C12" s="166">
        <f>IF(ISBLANK('TAB-A. Projektkenndaten'!D16),"",'TAB-A. Projektkenndaten'!D16)</f>
        <v>45716</v>
      </c>
      <c r="D12" s="166"/>
      <c r="E12" s="166"/>
      <c r="F12" s="166"/>
      <c r="G12" s="166"/>
    </row>
    <row r="13" spans="1:32" x14ac:dyDescent="0.2">
      <c r="AB13" s="171" t="s">
        <v>71</v>
      </c>
      <c r="AC13" s="172"/>
      <c r="AD13" s="172"/>
      <c r="AE13" s="172"/>
      <c r="AF13" s="172"/>
    </row>
    <row r="14" spans="1:32" ht="15" customHeight="1" x14ac:dyDescent="0.2">
      <c r="A14" s="54" t="s">
        <v>143</v>
      </c>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5" t="str">
        <f>'x. Dropdownmenüs'!A25</f>
        <v>Typ 1</v>
      </c>
      <c r="AC14" s="55" t="str">
        <f>'x. Dropdownmenüs'!A26</f>
        <v>Typ 2a</v>
      </c>
      <c r="AD14" s="55" t="str">
        <f>'x. Dropdownmenüs'!A27</f>
        <v>Typ 2b</v>
      </c>
      <c r="AE14" s="55" t="str">
        <f>'x. Dropdownmenüs'!A28</f>
        <v>Typ 3</v>
      </c>
      <c r="AF14" s="55" t="str">
        <f>'x. Dropdownmenüs'!A29</f>
        <v>Typ 4</v>
      </c>
    </row>
    <row r="15" spans="1:32" ht="13.5" x14ac:dyDescent="0.25">
      <c r="A15" s="56"/>
      <c r="B15" s="57"/>
      <c r="C15" s="170" t="s">
        <v>174</v>
      </c>
      <c r="D15" s="170"/>
      <c r="E15" s="170"/>
      <c r="F15" s="170"/>
      <c r="G15" s="170" t="s">
        <v>247</v>
      </c>
      <c r="H15" s="170"/>
      <c r="I15" s="170"/>
      <c r="J15" s="170"/>
      <c r="K15" s="170"/>
      <c r="L15" s="58" t="str">
        <f>'x. Dropdownmenüs'!A31</f>
        <v>RB 1, Gewässerschutzbereich</v>
      </c>
      <c r="M15" s="170" t="str">
        <f>'x. Dropdownmenüs'!A35</f>
        <v>RB 2, Niederschlagswasser Belastungsklassen</v>
      </c>
      <c r="N15" s="170"/>
      <c r="O15" s="170"/>
      <c r="P15" s="170"/>
      <c r="Q15" s="170"/>
      <c r="R15" s="170"/>
      <c r="S15" s="170"/>
      <c r="T15" s="170"/>
      <c r="U15" s="170"/>
      <c r="V15" s="170"/>
      <c r="W15" s="170"/>
      <c r="X15" s="58" t="str">
        <f>'x. Dropdownmenüs'!A40</f>
        <v>RB 3, Grundwasserflurabstand</v>
      </c>
      <c r="Y15" s="58" t="str">
        <f>'x. Dropdownmenüs'!A44</f>
        <v>RB 4, belastete Standorte</v>
      </c>
      <c r="Z15" s="58" t="str">
        <f>'x. Dropdownmenüs'!A48</f>
        <v>RB 5, Sickerleistung Boden und Untergrund</v>
      </c>
      <c r="AA15" s="58" t="str">
        <f>'x. Dropdownmenüs'!A52</f>
        <v>RB 6, Bäume und Versickerung</v>
      </c>
      <c r="AB15" s="55" t="s">
        <v>57</v>
      </c>
      <c r="AC15" s="55" t="s">
        <v>58</v>
      </c>
      <c r="AD15" s="55" t="s">
        <v>59</v>
      </c>
      <c r="AE15" s="55" t="s">
        <v>172</v>
      </c>
      <c r="AF15" s="55" t="s">
        <v>61</v>
      </c>
    </row>
    <row r="16" spans="1:32" x14ac:dyDescent="0.2">
      <c r="A16" s="67">
        <v>1</v>
      </c>
      <c r="B16" s="68"/>
      <c r="C16" s="69">
        <v>2</v>
      </c>
      <c r="D16" s="70">
        <v>3</v>
      </c>
      <c r="E16" s="66">
        <v>4</v>
      </c>
      <c r="F16" s="66">
        <v>5</v>
      </c>
      <c r="G16" s="71">
        <v>6</v>
      </c>
      <c r="H16" s="72">
        <v>7</v>
      </c>
      <c r="I16" s="72">
        <v>8</v>
      </c>
      <c r="J16" s="72">
        <v>9</v>
      </c>
      <c r="K16" s="72">
        <v>10</v>
      </c>
      <c r="L16" s="73">
        <v>11</v>
      </c>
      <c r="M16" s="73">
        <v>12</v>
      </c>
      <c r="N16" s="74">
        <v>13</v>
      </c>
      <c r="O16" s="74">
        <v>14</v>
      </c>
      <c r="P16" s="74">
        <v>15</v>
      </c>
      <c r="Q16" s="74">
        <v>16</v>
      </c>
      <c r="R16" s="74">
        <v>17</v>
      </c>
      <c r="S16" s="74">
        <v>18</v>
      </c>
      <c r="T16" s="74">
        <v>19</v>
      </c>
      <c r="U16" s="74">
        <v>20</v>
      </c>
      <c r="V16" s="74">
        <v>21</v>
      </c>
      <c r="W16" s="74">
        <v>22</v>
      </c>
      <c r="X16" s="73">
        <v>23</v>
      </c>
      <c r="Y16" s="73">
        <v>24</v>
      </c>
      <c r="Z16" s="73">
        <v>25</v>
      </c>
      <c r="AA16" s="73">
        <v>26</v>
      </c>
      <c r="AB16" s="73">
        <v>27</v>
      </c>
      <c r="AC16" s="73">
        <v>28</v>
      </c>
      <c r="AD16" s="73">
        <v>29</v>
      </c>
      <c r="AE16" s="73">
        <v>30</v>
      </c>
      <c r="AF16" s="73">
        <v>31</v>
      </c>
    </row>
    <row r="17" spans="1:32" x14ac:dyDescent="0.2">
      <c r="A17" s="93" t="s">
        <v>4</v>
      </c>
      <c r="B17" s="115"/>
      <c r="C17" s="110" t="s">
        <v>4</v>
      </c>
      <c r="D17" s="111" t="s">
        <v>4</v>
      </c>
      <c r="E17" s="92" t="s">
        <v>4</v>
      </c>
      <c r="F17" s="92" t="s">
        <v>4</v>
      </c>
      <c r="G17" s="112" t="s">
        <v>4</v>
      </c>
      <c r="H17" s="109" t="s">
        <v>4</v>
      </c>
      <c r="I17" s="109" t="s">
        <v>245</v>
      </c>
      <c r="J17" s="109" t="s">
        <v>201</v>
      </c>
      <c r="K17" s="109" t="s">
        <v>202</v>
      </c>
      <c r="L17" s="113" t="s">
        <v>203</v>
      </c>
      <c r="M17" s="113" t="s">
        <v>205</v>
      </c>
      <c r="N17" s="114"/>
      <c r="O17" s="114" t="s">
        <v>4</v>
      </c>
      <c r="P17" s="114"/>
      <c r="Q17" s="114" t="s">
        <v>4</v>
      </c>
      <c r="R17" s="114"/>
      <c r="S17" s="114" t="s">
        <v>4</v>
      </c>
      <c r="T17" s="114"/>
      <c r="U17" s="114" t="s">
        <v>206</v>
      </c>
      <c r="V17" s="173" t="s">
        <v>246</v>
      </c>
      <c r="W17" s="174"/>
      <c r="X17" s="113" t="s">
        <v>208</v>
      </c>
      <c r="Y17" s="113" t="s">
        <v>203</v>
      </c>
      <c r="Z17" s="113" t="s">
        <v>211</v>
      </c>
      <c r="AA17" s="113" t="s">
        <v>4</v>
      </c>
      <c r="AB17" s="113" t="s">
        <v>71</v>
      </c>
      <c r="AC17" s="113" t="s">
        <v>71</v>
      </c>
      <c r="AD17" s="113" t="s">
        <v>71</v>
      </c>
      <c r="AE17" s="113" t="s">
        <v>71</v>
      </c>
      <c r="AF17" s="113" t="s">
        <v>71</v>
      </c>
    </row>
    <row r="18" spans="1:32" x14ac:dyDescent="0.2">
      <c r="A18" s="93"/>
      <c r="B18" s="115"/>
      <c r="C18" s="110"/>
      <c r="D18" s="111"/>
      <c r="E18" s="92"/>
      <c r="F18" s="92"/>
      <c r="G18" s="112"/>
      <c r="H18" s="109"/>
      <c r="I18" s="109"/>
      <c r="J18" s="109"/>
      <c r="K18" s="109"/>
      <c r="L18" s="113"/>
      <c r="M18" s="113"/>
      <c r="N18" s="114"/>
      <c r="O18" s="114"/>
      <c r="P18" s="114"/>
      <c r="Q18" s="114"/>
      <c r="R18" s="114"/>
      <c r="S18" s="114"/>
      <c r="T18" s="114"/>
      <c r="U18" s="114" t="s">
        <v>207</v>
      </c>
      <c r="V18" s="173" t="s">
        <v>204</v>
      </c>
      <c r="W18" s="174"/>
      <c r="X18" s="113"/>
      <c r="Y18" s="113"/>
      <c r="Z18" s="113"/>
      <c r="AA18" s="113"/>
      <c r="AB18" s="113"/>
      <c r="AC18" s="113"/>
      <c r="AD18" s="113"/>
      <c r="AE18" s="113"/>
      <c r="AF18" s="113"/>
    </row>
    <row r="19" spans="1:32" ht="129" customHeight="1" x14ac:dyDescent="0.2">
      <c r="A19" s="59" t="s">
        <v>40</v>
      </c>
      <c r="B19" s="52"/>
      <c r="C19" s="125" t="s">
        <v>132</v>
      </c>
      <c r="D19" s="126" t="s">
        <v>175</v>
      </c>
      <c r="E19" s="127" t="s">
        <v>41</v>
      </c>
      <c r="F19" s="128" t="s">
        <v>42</v>
      </c>
      <c r="G19" s="132" t="s">
        <v>132</v>
      </c>
      <c r="H19" s="133" t="s">
        <v>175</v>
      </c>
      <c r="I19" s="133" t="s">
        <v>176</v>
      </c>
      <c r="J19" s="133" t="s">
        <v>177</v>
      </c>
      <c r="K19" s="134" t="s">
        <v>178</v>
      </c>
      <c r="L19" s="60" t="s">
        <v>62</v>
      </c>
      <c r="M19" s="60" t="s">
        <v>63</v>
      </c>
      <c r="N19" s="26" t="s">
        <v>134</v>
      </c>
      <c r="O19" s="142" t="s">
        <v>64</v>
      </c>
      <c r="P19" s="26" t="s">
        <v>134</v>
      </c>
      <c r="Q19" s="142" t="s">
        <v>65</v>
      </c>
      <c r="R19" s="26" t="s">
        <v>134</v>
      </c>
      <c r="S19" s="142" t="s">
        <v>66</v>
      </c>
      <c r="T19" s="26" t="s">
        <v>134</v>
      </c>
      <c r="U19" s="142" t="s">
        <v>70</v>
      </c>
      <c r="V19" s="26" t="s">
        <v>133</v>
      </c>
      <c r="W19" s="142" t="s">
        <v>67</v>
      </c>
      <c r="X19" s="60" t="s">
        <v>221</v>
      </c>
      <c r="Y19" s="60" t="s">
        <v>68</v>
      </c>
      <c r="Z19" s="60" t="s">
        <v>222</v>
      </c>
      <c r="AA19" s="60" t="s">
        <v>139</v>
      </c>
      <c r="AB19" s="62" t="s">
        <v>179</v>
      </c>
      <c r="AC19" s="62" t="s">
        <v>179</v>
      </c>
      <c r="AD19" s="62" t="s">
        <v>179</v>
      </c>
      <c r="AE19" s="62" t="s">
        <v>179</v>
      </c>
      <c r="AF19" s="62" t="s">
        <v>179</v>
      </c>
    </row>
    <row r="20" spans="1:32" x14ac:dyDescent="0.2">
      <c r="N20" s="75"/>
      <c r="P20" s="75"/>
      <c r="R20" s="75"/>
      <c r="T20" s="75"/>
      <c r="V20" s="75"/>
    </row>
    <row r="21" spans="1:32" x14ac:dyDescent="0.2">
      <c r="A21" s="168" t="s">
        <v>131</v>
      </c>
      <c r="B21" s="169"/>
      <c r="C21" s="147">
        <v>120</v>
      </c>
      <c r="D21" s="129">
        <v>10</v>
      </c>
      <c r="E21" s="130" t="s">
        <v>137</v>
      </c>
      <c r="F21" s="131" t="s">
        <v>136</v>
      </c>
      <c r="G21" s="163">
        <v>515</v>
      </c>
      <c r="H21" s="135">
        <v>17</v>
      </c>
      <c r="I21" s="136">
        <f>IFERROR(D21/H21,"")</f>
        <v>0.58823529411764708</v>
      </c>
      <c r="J21" s="137" t="str">
        <f>IF(ISNONTEXT(I21),IF(I21&gt;=5,"ja","nein"),"")</f>
        <v>nein</v>
      </c>
      <c r="K21" s="138" t="s">
        <v>52</v>
      </c>
      <c r="L21" s="78" t="s">
        <v>125</v>
      </c>
      <c r="M21" s="79">
        <v>3000</v>
      </c>
      <c r="N21" s="76">
        <f>M21/1000</f>
        <v>3</v>
      </c>
      <c r="O21" s="143">
        <v>3.7999999999999999E-2</v>
      </c>
      <c r="P21" s="76">
        <f>IF(O21&lt;0.04,0,IF(AND(O21&gt;=0.04,O21&lt;=0.08),1,IF(O21&gt;0.08,2)))</f>
        <v>0</v>
      </c>
      <c r="Q21" s="143">
        <v>8.7999999999999995E-2</v>
      </c>
      <c r="R21" s="76">
        <f>IF(Q21&gt;0.08,1,0)</f>
        <v>1</v>
      </c>
      <c r="S21" s="144" t="s">
        <v>47</v>
      </c>
      <c r="T21" s="76">
        <f>IF(S21='x. Dropdownmenüs'!$A$38,1,0)</f>
        <v>1</v>
      </c>
      <c r="U21" s="144">
        <v>4</v>
      </c>
      <c r="V21" s="76">
        <f>ROUND(N21+P21+R21+T21-U21,0)</f>
        <v>1</v>
      </c>
      <c r="W21" s="145" t="str">
        <f>IF(V21&lt;5,"gering",IF(AND(V21&gt;=5,V21&lt;=14),"mittel",IF(V21&gt;14,"hoch")))</f>
        <v>gering</v>
      </c>
      <c r="X21" s="78" t="s">
        <v>94</v>
      </c>
      <c r="Y21" s="78" t="s">
        <v>54</v>
      </c>
      <c r="Z21" s="78" t="s">
        <v>157</v>
      </c>
      <c r="AA21" s="78" t="s">
        <v>142</v>
      </c>
      <c r="AB21" s="65" t="str">
        <f>IF(K21='x. Dropdownmenüs'!$A$25,IF(OR(X21='x. Dropdownmenüs'!$A$42,Y21='x. Dropdownmenüs'!$A$46),"Tabelle 4. überprüfen","zulässig"),"anderer Versickerungstyp gewählt")</f>
        <v>anderer Versickerungstyp gewählt</v>
      </c>
      <c r="AC21" s="65" t="str">
        <f>IF(AND(K21='x. Dropdownmenüs'!$A$26,L21='x. Dropdownmenüs'!$A$33,W21="gering"),"Zulässig ohne Behandlung wenn Ae&lt;Av",IF(K21='x. Dropdownmenüs'!$A$26,IF(OR(W21="hoch",L21='x. Dropdownmenüs'!$A$33,X21='x. Dropdownmenüs'!$A$42,Y21='x. Dropdownmenüs'!$A$46),"Tabelle 4. überprüfen","zulässig"),"anderer Versickerungstyp gewählt"))</f>
        <v>zulässig</v>
      </c>
      <c r="AD21" s="65" t="str">
        <f>IF(AND(K21='x. Dropdownmenüs'!$A$27,L21='x. Dropdownmenüs'!$A$33,W21="gering"),"Zulässig am Ort des Anfalls",IF(K21='x. Dropdownmenüs'!$A$27,IF(OR(W21="hoch",L21='x. Dropdownmenüs'!$A$33,X21='x. Dropdownmenüs'!$A$42,Y21='x. Dropdownmenüs'!$A$46),"Tabelle 4. überprüfen","zulässig"),"anderer Versickerungstyp gewählt"))</f>
        <v>anderer Versickerungstyp gewählt</v>
      </c>
      <c r="AE21" s="65" t="str">
        <f>IF(K21='x. Dropdownmenüs'!$A$28,IF(X21='x. Dropdownmenüs'!$A$42,"nicht zulässig",IF(OR(Y21='x. Dropdownmenüs'!$A$46),"Tabelle 4. überprüfen","zulässig mit Behandlung")),"anderer Versickerungstyp gewählt")</f>
        <v>anderer Versickerungstyp gewählt</v>
      </c>
      <c r="AF21" s="65" t="str">
        <f>IF(K21='x. Dropdownmenüs'!$A$29,"zulässig (beliebig kombinierbar)","anderer Versickerungstyp gewählt")</f>
        <v>anderer Versickerungstyp gewählt</v>
      </c>
    </row>
    <row r="22" spans="1:32" x14ac:dyDescent="0.2">
      <c r="A22" s="168"/>
      <c r="B22" s="169"/>
      <c r="C22" s="147"/>
      <c r="D22" s="129"/>
      <c r="E22" s="130"/>
      <c r="F22" s="131"/>
      <c r="G22" s="163"/>
      <c r="H22" s="135"/>
      <c r="I22" s="136" t="str">
        <f>IFERROR(D22/H22,"")</f>
        <v/>
      </c>
      <c r="J22" s="137" t="str">
        <f>IF(ISNONTEXT(I22),IF(I22&gt;=5,"ja","nein"),"")</f>
        <v/>
      </c>
      <c r="K22" s="138"/>
      <c r="L22" s="78"/>
      <c r="M22" s="79"/>
      <c r="N22" s="76">
        <f t="shared" ref="N22:N85" si="0">M22/1000</f>
        <v>0</v>
      </c>
      <c r="O22" s="143"/>
      <c r="P22" s="76">
        <f t="shared" ref="P22:P85" si="1">IF(O22&lt;0.04,0,IF(AND(O22&gt;=0.04,O22&lt;=0.08),1,IF(O22&gt;0.08,2)))</f>
        <v>0</v>
      </c>
      <c r="Q22" s="143"/>
      <c r="R22" s="76">
        <f t="shared" ref="R22:R85" si="2">IF(Q22&gt;0.08,1,0)</f>
        <v>0</v>
      </c>
      <c r="S22" s="144"/>
      <c r="T22" s="76">
        <f>IF(S22='x. Dropdownmenüs'!$A$38,1,0)</f>
        <v>0</v>
      </c>
      <c r="U22" s="144"/>
      <c r="V22" s="76">
        <f t="shared" ref="V22:V85" si="3">ROUND(N22+P22+R22+T22-U22,0)</f>
        <v>0</v>
      </c>
      <c r="W22" s="145" t="str">
        <f>IF(V22&lt;5,"gering",IF(AND(V22&gt;=5,V22&lt;=14),"mittel",IF(V22&gt;14,"hoch")))</f>
        <v>gering</v>
      </c>
      <c r="X22" s="78"/>
      <c r="Y22" s="78"/>
      <c r="Z22" s="78"/>
      <c r="AA22" s="78"/>
      <c r="AB22" s="65" t="str">
        <f>IF(K22='x. Dropdownmenüs'!$A$25,IF(OR(X22='x. Dropdownmenüs'!$A$42,Y22='x. Dropdownmenüs'!$A$46),"Tabelle 4. überprüfen","zulässig"),"anderer Versickerungstyp gewählt")</f>
        <v>anderer Versickerungstyp gewählt</v>
      </c>
      <c r="AC22" s="65" t="str">
        <f>IF(AND(K22='x. Dropdownmenüs'!$A$26,L22='x. Dropdownmenüs'!$A$33,W22="gering"),"Zulässig ohne Behandlung wenn Ae&lt;Av",IF(K22='x. Dropdownmenüs'!$A$26,IF(OR(W22="hoch",L22='x. Dropdownmenüs'!$A$33,X22='x. Dropdownmenüs'!$A$42,Y22='x. Dropdownmenüs'!$A$46),"Tabelle 4. überprüfen","zulässig"),"anderer Versickerungstyp gewählt"))</f>
        <v>anderer Versickerungstyp gewählt</v>
      </c>
      <c r="AD22" s="65" t="str">
        <f>IF(AND(K22='x. Dropdownmenüs'!$A$27,L22='x. Dropdownmenüs'!$A$33,W22="gering"),"Zulässig am Ort des Anfalls",IF(K22='x. Dropdownmenüs'!$A$27,IF(OR(W22="hoch",L22='x. Dropdownmenüs'!$A$33,X22='x. Dropdownmenüs'!$A$42,Y22='x. Dropdownmenüs'!$A$46),"Tabelle 4. überprüfen","zulässig"),"anderer Versickerungstyp gewählt"))</f>
        <v>anderer Versickerungstyp gewählt</v>
      </c>
      <c r="AE22" s="65" t="str">
        <f>IF(K22='x. Dropdownmenüs'!$A$28,IF(X22='x. Dropdownmenüs'!$A$42,"nicht zulässig",IF(OR(Y22='x. Dropdownmenüs'!$A$46),"Tabelle 4. überprüfen","zulässig mit Behandlung")),"anderer Versickerungstyp gewählt")</f>
        <v>anderer Versickerungstyp gewählt</v>
      </c>
      <c r="AF22" s="65" t="str">
        <f>IF(K22='x. Dropdownmenüs'!$A$29,"zulässig (beliebig kombinierbar)","anderer Versickerungstyp gewählt")</f>
        <v>anderer Versickerungstyp gewählt</v>
      </c>
    </row>
    <row r="23" spans="1:32" x14ac:dyDescent="0.2">
      <c r="A23" s="168"/>
      <c r="B23" s="169"/>
      <c r="C23" s="147"/>
      <c r="D23" s="129"/>
      <c r="E23" s="130"/>
      <c r="F23" s="131"/>
      <c r="G23" s="163"/>
      <c r="H23" s="135"/>
      <c r="I23" s="136" t="str">
        <f t="shared" ref="I23:I86" si="4">IFERROR(D23/H23,"")</f>
        <v/>
      </c>
      <c r="J23" s="137" t="str">
        <f t="shared" ref="J23:J86" si="5">IF(ISNONTEXT(I23),IF(I23&gt;=5,"ja","nein"),"")</f>
        <v/>
      </c>
      <c r="K23" s="138"/>
      <c r="L23" s="78"/>
      <c r="M23" s="79"/>
      <c r="N23" s="76">
        <f t="shared" si="0"/>
        <v>0</v>
      </c>
      <c r="O23" s="143"/>
      <c r="P23" s="76">
        <f t="shared" si="1"/>
        <v>0</v>
      </c>
      <c r="Q23" s="143"/>
      <c r="R23" s="76">
        <f t="shared" si="2"/>
        <v>0</v>
      </c>
      <c r="S23" s="144"/>
      <c r="T23" s="76">
        <f>IF(S23='x. Dropdownmenüs'!$A$38,1,0)</f>
        <v>0</v>
      </c>
      <c r="U23" s="144"/>
      <c r="V23" s="76">
        <f t="shared" si="3"/>
        <v>0</v>
      </c>
      <c r="W23" s="145" t="str">
        <f t="shared" ref="W23:W86" si="6">IF(V23&lt;5,"gering",IF(AND(V23&gt;=5,V23&lt;=14),"mittel",IF(V23&gt;14,"hoch")))</f>
        <v>gering</v>
      </c>
      <c r="X23" s="78"/>
      <c r="Y23" s="78"/>
      <c r="Z23" s="78"/>
      <c r="AA23" s="78"/>
      <c r="AB23" s="65" t="str">
        <f>IF(K23='x. Dropdownmenüs'!$A$25,IF(OR(X23='x. Dropdownmenüs'!$A$42,Y23='x. Dropdownmenüs'!$A$46),"Tabelle 4. überprüfen","zulässig"),"anderer Versickerungstyp gewählt")</f>
        <v>anderer Versickerungstyp gewählt</v>
      </c>
      <c r="AC23" s="65" t="str">
        <f>IF(AND(K23='x. Dropdownmenüs'!$A$26,L23='x. Dropdownmenüs'!$A$33,W23="gering"),"Zulässig ohne Behandlung wenn Ae&lt;Av",IF(K23='x. Dropdownmenüs'!$A$26,IF(OR(W23="hoch",L23='x. Dropdownmenüs'!$A$33,X23='x. Dropdownmenüs'!$A$42,Y23='x. Dropdownmenüs'!$A$46),"Tabelle 4. überprüfen","zulässig"),"anderer Versickerungstyp gewählt"))</f>
        <v>anderer Versickerungstyp gewählt</v>
      </c>
      <c r="AD23" s="65" t="str">
        <f>IF(AND(K23='x. Dropdownmenüs'!$A$27,L23='x. Dropdownmenüs'!$A$33,W23="gering"),"Zulässig am Ort des Anfalls",IF(K23='x. Dropdownmenüs'!$A$27,IF(OR(W23="hoch",L23='x. Dropdownmenüs'!$A$33,X23='x. Dropdownmenüs'!$A$42,Y23='x. Dropdownmenüs'!$A$46),"Tabelle 4. überprüfen","zulässig"),"anderer Versickerungstyp gewählt"))</f>
        <v>anderer Versickerungstyp gewählt</v>
      </c>
      <c r="AE23" s="65" t="str">
        <f>IF(K23='x. Dropdownmenüs'!$A$28,IF(X23='x. Dropdownmenüs'!$A$42,"nicht zulässig",IF(OR(Y23='x. Dropdownmenüs'!$A$46),"Tabelle 4. überprüfen","zulässig mit Behandlung")),"anderer Versickerungstyp gewählt")</f>
        <v>anderer Versickerungstyp gewählt</v>
      </c>
      <c r="AF23" s="65" t="str">
        <f>IF(K23='x. Dropdownmenüs'!$A$29,"zulässig (beliebig kombinierbar)","anderer Versickerungstyp gewählt")</f>
        <v>anderer Versickerungstyp gewählt</v>
      </c>
    </row>
    <row r="24" spans="1:32" x14ac:dyDescent="0.2">
      <c r="A24" s="168"/>
      <c r="B24" s="169"/>
      <c r="C24" s="147"/>
      <c r="D24" s="129"/>
      <c r="E24" s="130"/>
      <c r="F24" s="131"/>
      <c r="G24" s="163"/>
      <c r="H24" s="135"/>
      <c r="I24" s="136" t="str">
        <f t="shared" si="4"/>
        <v/>
      </c>
      <c r="J24" s="137" t="str">
        <f t="shared" si="5"/>
        <v/>
      </c>
      <c r="K24" s="138"/>
      <c r="L24" s="78"/>
      <c r="M24" s="79"/>
      <c r="N24" s="76">
        <f t="shared" si="0"/>
        <v>0</v>
      </c>
      <c r="O24" s="143"/>
      <c r="P24" s="76">
        <f t="shared" si="1"/>
        <v>0</v>
      </c>
      <c r="Q24" s="143"/>
      <c r="R24" s="76">
        <f t="shared" si="2"/>
        <v>0</v>
      </c>
      <c r="S24" s="144"/>
      <c r="T24" s="76">
        <f>IF(S24='x. Dropdownmenüs'!$A$38,1,0)</f>
        <v>0</v>
      </c>
      <c r="U24" s="144"/>
      <c r="V24" s="76">
        <f t="shared" si="3"/>
        <v>0</v>
      </c>
      <c r="W24" s="145" t="str">
        <f t="shared" si="6"/>
        <v>gering</v>
      </c>
      <c r="X24" s="78"/>
      <c r="Y24" s="78"/>
      <c r="Z24" s="78"/>
      <c r="AA24" s="78"/>
      <c r="AB24" s="65" t="str">
        <f>IF(K24='x. Dropdownmenüs'!$A$25,IF(OR(X24='x. Dropdownmenüs'!$A$42,Y24='x. Dropdownmenüs'!$A$46),"Tabelle 4. überprüfen","zulässig"),"anderer Versickerungstyp gewählt")</f>
        <v>anderer Versickerungstyp gewählt</v>
      </c>
      <c r="AC24" s="65" t="str">
        <f>IF(AND(K24='x. Dropdownmenüs'!$A$26,L24='x. Dropdownmenüs'!$A$33,W24="gering"),"Zulässig ohne Behandlung wenn Ae&lt;Av",IF(K24='x. Dropdownmenüs'!$A$26,IF(OR(W24="hoch",L24='x. Dropdownmenüs'!$A$33,X24='x. Dropdownmenüs'!$A$42,Y24='x. Dropdownmenüs'!$A$46),"Tabelle 4. überprüfen","zulässig"),"anderer Versickerungstyp gewählt"))</f>
        <v>anderer Versickerungstyp gewählt</v>
      </c>
      <c r="AD24" s="65" t="str">
        <f>IF(AND(K24='x. Dropdownmenüs'!$A$27,L24='x. Dropdownmenüs'!$A$33,W24="gering"),"Zulässig am Ort des Anfalls",IF(K24='x. Dropdownmenüs'!$A$27,IF(OR(W24="hoch",L24='x. Dropdownmenüs'!$A$33,X24='x. Dropdownmenüs'!$A$42,Y24='x. Dropdownmenüs'!$A$46),"Tabelle 4. überprüfen","zulässig"),"anderer Versickerungstyp gewählt"))</f>
        <v>anderer Versickerungstyp gewählt</v>
      </c>
      <c r="AE24" s="65" t="str">
        <f>IF(K24='x. Dropdownmenüs'!$A$28,IF(X24='x. Dropdownmenüs'!$A$42,"nicht zulässig",IF(OR(Y24='x. Dropdownmenüs'!$A$46),"Tabelle 4. überprüfen","zulässig mit Behandlung")),"anderer Versickerungstyp gewählt")</f>
        <v>anderer Versickerungstyp gewählt</v>
      </c>
      <c r="AF24" s="65" t="str">
        <f>IF(K24='x. Dropdownmenüs'!$A$29,"zulässig (beliebig kombinierbar)","anderer Versickerungstyp gewählt")</f>
        <v>anderer Versickerungstyp gewählt</v>
      </c>
    </row>
    <row r="25" spans="1:32" x14ac:dyDescent="0.2">
      <c r="A25" s="168"/>
      <c r="B25" s="169"/>
      <c r="C25" s="147"/>
      <c r="D25" s="129"/>
      <c r="E25" s="130"/>
      <c r="F25" s="131"/>
      <c r="G25" s="163"/>
      <c r="H25" s="135"/>
      <c r="I25" s="136" t="str">
        <f t="shared" si="4"/>
        <v/>
      </c>
      <c r="J25" s="137" t="str">
        <f t="shared" si="5"/>
        <v/>
      </c>
      <c r="K25" s="138"/>
      <c r="L25" s="78"/>
      <c r="M25" s="79"/>
      <c r="N25" s="76">
        <f t="shared" si="0"/>
        <v>0</v>
      </c>
      <c r="O25" s="143"/>
      <c r="P25" s="76">
        <f t="shared" si="1"/>
        <v>0</v>
      </c>
      <c r="Q25" s="143"/>
      <c r="R25" s="76">
        <f t="shared" si="2"/>
        <v>0</v>
      </c>
      <c r="S25" s="144"/>
      <c r="T25" s="76">
        <f>IF(S25='x. Dropdownmenüs'!$A$38,1,0)</f>
        <v>0</v>
      </c>
      <c r="U25" s="144"/>
      <c r="V25" s="76">
        <f t="shared" si="3"/>
        <v>0</v>
      </c>
      <c r="W25" s="145" t="str">
        <f t="shared" si="6"/>
        <v>gering</v>
      </c>
      <c r="X25" s="78"/>
      <c r="Y25" s="78"/>
      <c r="Z25" s="78"/>
      <c r="AA25" s="78"/>
      <c r="AB25" s="65" t="str">
        <f>IF(K25='x. Dropdownmenüs'!$A$25,IF(OR(X25='x. Dropdownmenüs'!$A$42,Y25='x. Dropdownmenüs'!$A$46),"Tabelle 4. überprüfen","zulässig"),"anderer Versickerungstyp gewählt")</f>
        <v>anderer Versickerungstyp gewählt</v>
      </c>
      <c r="AC25" s="65" t="str">
        <f>IF(AND(K25='x. Dropdownmenüs'!$A$26,L25='x. Dropdownmenüs'!$A$33,W25="gering"),"Zulässig ohne Behandlung wenn Ae&lt;Av",IF(K25='x. Dropdownmenüs'!$A$26,IF(OR(W25="hoch",L25='x. Dropdownmenüs'!$A$33,X25='x. Dropdownmenüs'!$A$42,Y25='x. Dropdownmenüs'!$A$46),"Tabelle 4. überprüfen","zulässig"),"anderer Versickerungstyp gewählt"))</f>
        <v>anderer Versickerungstyp gewählt</v>
      </c>
      <c r="AD25" s="65" t="str">
        <f>IF(AND(K25='x. Dropdownmenüs'!$A$27,L25='x. Dropdownmenüs'!$A$33,W25="gering"),"Zulässig am Ort des Anfalls",IF(K25='x. Dropdownmenüs'!$A$27,IF(OR(W25="hoch",L25='x. Dropdownmenüs'!$A$33,X25='x. Dropdownmenüs'!$A$42,Y25='x. Dropdownmenüs'!$A$46),"Tabelle 4. überprüfen","zulässig"),"anderer Versickerungstyp gewählt"))</f>
        <v>anderer Versickerungstyp gewählt</v>
      </c>
      <c r="AE25" s="65" t="str">
        <f>IF(K25='x. Dropdownmenüs'!$A$28,IF(X25='x. Dropdownmenüs'!$A$42,"nicht zulässig",IF(OR(Y25='x. Dropdownmenüs'!$A$46),"Tabelle 4. überprüfen","zulässig mit Behandlung")),"anderer Versickerungstyp gewählt")</f>
        <v>anderer Versickerungstyp gewählt</v>
      </c>
      <c r="AF25" s="65" t="str">
        <f>IF(K25='x. Dropdownmenüs'!$A$29,"zulässig (beliebig kombinierbar)","anderer Versickerungstyp gewählt")</f>
        <v>anderer Versickerungstyp gewählt</v>
      </c>
    </row>
    <row r="26" spans="1:32" x14ac:dyDescent="0.2">
      <c r="A26" s="168"/>
      <c r="B26" s="169"/>
      <c r="C26" s="147"/>
      <c r="D26" s="129"/>
      <c r="E26" s="130"/>
      <c r="F26" s="131"/>
      <c r="G26" s="163"/>
      <c r="H26" s="135"/>
      <c r="I26" s="136" t="str">
        <f t="shared" si="4"/>
        <v/>
      </c>
      <c r="J26" s="137" t="str">
        <f t="shared" si="5"/>
        <v/>
      </c>
      <c r="K26" s="138"/>
      <c r="L26" s="78"/>
      <c r="M26" s="79"/>
      <c r="N26" s="76">
        <f t="shared" si="0"/>
        <v>0</v>
      </c>
      <c r="O26" s="143"/>
      <c r="P26" s="76">
        <f t="shared" si="1"/>
        <v>0</v>
      </c>
      <c r="Q26" s="143"/>
      <c r="R26" s="76">
        <f t="shared" si="2"/>
        <v>0</v>
      </c>
      <c r="S26" s="144"/>
      <c r="T26" s="76">
        <f>IF(S26='x. Dropdownmenüs'!$A$38,1,0)</f>
        <v>0</v>
      </c>
      <c r="U26" s="144"/>
      <c r="V26" s="76">
        <f t="shared" si="3"/>
        <v>0</v>
      </c>
      <c r="W26" s="145" t="str">
        <f t="shared" si="6"/>
        <v>gering</v>
      </c>
      <c r="X26" s="78"/>
      <c r="Y26" s="78"/>
      <c r="Z26" s="78"/>
      <c r="AA26" s="78"/>
      <c r="AB26" s="65" t="str">
        <f>IF(K26='x. Dropdownmenüs'!$A$25,IF(OR(X26='x. Dropdownmenüs'!$A$42,Y26='x. Dropdownmenüs'!$A$46),"Tabelle 4. überprüfen","zulässig"),"anderer Versickerungstyp gewählt")</f>
        <v>anderer Versickerungstyp gewählt</v>
      </c>
      <c r="AC26" s="65" t="str">
        <f>IF(AND(K26='x. Dropdownmenüs'!$A$26,L26='x. Dropdownmenüs'!$A$33,W26="gering"),"Zulässig ohne Behandlung wenn Ae&lt;Av",IF(K26='x. Dropdownmenüs'!$A$26,IF(OR(W26="hoch",L26='x. Dropdownmenüs'!$A$33,X26='x. Dropdownmenüs'!$A$42,Y26='x. Dropdownmenüs'!$A$46),"Tabelle 4. überprüfen","zulässig"),"anderer Versickerungstyp gewählt"))</f>
        <v>anderer Versickerungstyp gewählt</v>
      </c>
      <c r="AD26" s="65" t="str">
        <f>IF(AND(K26='x. Dropdownmenüs'!$A$27,L26='x. Dropdownmenüs'!$A$33,W26="gering"),"Zulässig am Ort des Anfalls",IF(K26='x. Dropdownmenüs'!$A$27,IF(OR(W26="hoch",L26='x. Dropdownmenüs'!$A$33,X26='x. Dropdownmenüs'!$A$42,Y26='x. Dropdownmenüs'!$A$46),"Tabelle 4. überprüfen","zulässig"),"anderer Versickerungstyp gewählt"))</f>
        <v>anderer Versickerungstyp gewählt</v>
      </c>
      <c r="AE26" s="65" t="str">
        <f>IF(K26='x. Dropdownmenüs'!$A$28,IF(X26='x. Dropdownmenüs'!$A$42,"nicht zulässig",IF(OR(Y26='x. Dropdownmenüs'!$A$46),"Tabelle 4. überprüfen","zulässig mit Behandlung")),"anderer Versickerungstyp gewählt")</f>
        <v>anderer Versickerungstyp gewählt</v>
      </c>
      <c r="AF26" s="65" t="str">
        <f>IF(K26='x. Dropdownmenüs'!$A$29,"zulässig (beliebig kombinierbar)","anderer Versickerungstyp gewählt")</f>
        <v>anderer Versickerungstyp gewählt</v>
      </c>
    </row>
    <row r="27" spans="1:32" x14ac:dyDescent="0.2">
      <c r="A27" s="168"/>
      <c r="B27" s="169"/>
      <c r="C27" s="147"/>
      <c r="D27" s="129"/>
      <c r="E27" s="130"/>
      <c r="F27" s="131"/>
      <c r="G27" s="163"/>
      <c r="H27" s="135"/>
      <c r="I27" s="136" t="str">
        <f t="shared" si="4"/>
        <v/>
      </c>
      <c r="J27" s="137" t="str">
        <f t="shared" si="5"/>
        <v/>
      </c>
      <c r="K27" s="138"/>
      <c r="L27" s="78"/>
      <c r="M27" s="79"/>
      <c r="N27" s="76">
        <f t="shared" si="0"/>
        <v>0</v>
      </c>
      <c r="O27" s="143"/>
      <c r="P27" s="76">
        <f t="shared" si="1"/>
        <v>0</v>
      </c>
      <c r="Q27" s="143"/>
      <c r="R27" s="76">
        <f t="shared" si="2"/>
        <v>0</v>
      </c>
      <c r="S27" s="144"/>
      <c r="T27" s="76">
        <f>IF(S27='x. Dropdownmenüs'!$A$38,1,0)</f>
        <v>0</v>
      </c>
      <c r="U27" s="144"/>
      <c r="V27" s="76">
        <f t="shared" si="3"/>
        <v>0</v>
      </c>
      <c r="W27" s="145" t="str">
        <f t="shared" si="6"/>
        <v>gering</v>
      </c>
      <c r="X27" s="78"/>
      <c r="Y27" s="78"/>
      <c r="Z27" s="78"/>
      <c r="AA27" s="78"/>
      <c r="AB27" s="65" t="str">
        <f>IF(K27='x. Dropdownmenüs'!$A$25,IF(OR(X27='x. Dropdownmenüs'!$A$42,Y27='x. Dropdownmenüs'!$A$46),"Tabelle 4. überprüfen","zulässig"),"anderer Versickerungstyp gewählt")</f>
        <v>anderer Versickerungstyp gewählt</v>
      </c>
      <c r="AC27" s="65" t="str">
        <f>IF(AND(K27='x. Dropdownmenüs'!$A$26,L27='x. Dropdownmenüs'!$A$33,W27="gering"),"Zulässig ohne Behandlung wenn Ae&lt;Av",IF(K27='x. Dropdownmenüs'!$A$26,IF(OR(W27="hoch",L27='x. Dropdownmenüs'!$A$33,X27='x. Dropdownmenüs'!$A$42,Y27='x. Dropdownmenüs'!$A$46),"Tabelle 4. überprüfen","zulässig"),"anderer Versickerungstyp gewählt"))</f>
        <v>anderer Versickerungstyp gewählt</v>
      </c>
      <c r="AD27" s="65" t="str">
        <f>IF(AND(K27='x. Dropdownmenüs'!$A$27,L27='x. Dropdownmenüs'!$A$33,W27="gering"),"Zulässig am Ort des Anfalls",IF(K27='x. Dropdownmenüs'!$A$27,IF(OR(W27="hoch",L27='x. Dropdownmenüs'!$A$33,X27='x. Dropdownmenüs'!$A$42,Y27='x. Dropdownmenüs'!$A$46),"Tabelle 4. überprüfen","zulässig"),"anderer Versickerungstyp gewählt"))</f>
        <v>anderer Versickerungstyp gewählt</v>
      </c>
      <c r="AE27" s="65" t="str">
        <f>IF(K27='x. Dropdownmenüs'!$A$28,IF(X27='x. Dropdownmenüs'!$A$42,"nicht zulässig",IF(OR(Y27='x. Dropdownmenüs'!$A$46),"Tabelle 4. überprüfen","zulässig mit Behandlung")),"anderer Versickerungstyp gewählt")</f>
        <v>anderer Versickerungstyp gewählt</v>
      </c>
      <c r="AF27" s="65" t="str">
        <f>IF(K27='x. Dropdownmenüs'!$A$29,"zulässig (beliebig kombinierbar)","anderer Versickerungstyp gewählt")</f>
        <v>anderer Versickerungstyp gewählt</v>
      </c>
    </row>
    <row r="28" spans="1:32" x14ac:dyDescent="0.2">
      <c r="A28" s="168"/>
      <c r="B28" s="169"/>
      <c r="C28" s="147"/>
      <c r="D28" s="129"/>
      <c r="E28" s="130"/>
      <c r="F28" s="131"/>
      <c r="G28" s="163"/>
      <c r="H28" s="135"/>
      <c r="I28" s="136" t="str">
        <f t="shared" si="4"/>
        <v/>
      </c>
      <c r="J28" s="137" t="str">
        <f t="shared" si="5"/>
        <v/>
      </c>
      <c r="K28" s="138"/>
      <c r="L28" s="78"/>
      <c r="M28" s="79"/>
      <c r="N28" s="76">
        <f t="shared" si="0"/>
        <v>0</v>
      </c>
      <c r="O28" s="143"/>
      <c r="P28" s="76">
        <f t="shared" si="1"/>
        <v>0</v>
      </c>
      <c r="Q28" s="143"/>
      <c r="R28" s="76">
        <f t="shared" si="2"/>
        <v>0</v>
      </c>
      <c r="S28" s="144"/>
      <c r="T28" s="76">
        <f>IF(S28='x. Dropdownmenüs'!$A$38,1,0)</f>
        <v>0</v>
      </c>
      <c r="U28" s="144"/>
      <c r="V28" s="76">
        <f t="shared" si="3"/>
        <v>0</v>
      </c>
      <c r="W28" s="145" t="str">
        <f t="shared" si="6"/>
        <v>gering</v>
      </c>
      <c r="X28" s="78"/>
      <c r="Y28" s="78"/>
      <c r="Z28" s="78"/>
      <c r="AA28" s="78"/>
      <c r="AB28" s="65" t="str">
        <f>IF(K28='x. Dropdownmenüs'!$A$25,IF(OR(X28='x. Dropdownmenüs'!$A$42,Y28='x. Dropdownmenüs'!$A$46),"Tabelle 4. überprüfen","zulässig"),"anderer Versickerungstyp gewählt")</f>
        <v>anderer Versickerungstyp gewählt</v>
      </c>
      <c r="AC28" s="65" t="str">
        <f>IF(AND(K28='x. Dropdownmenüs'!$A$26,L28='x. Dropdownmenüs'!$A$33,W28="gering"),"Zulässig ohne Behandlung wenn Ae&lt;Av",IF(K28='x. Dropdownmenüs'!$A$26,IF(OR(W28="hoch",L28='x. Dropdownmenüs'!$A$33,X28='x. Dropdownmenüs'!$A$42,Y28='x. Dropdownmenüs'!$A$46),"Tabelle 4. überprüfen","zulässig"),"anderer Versickerungstyp gewählt"))</f>
        <v>anderer Versickerungstyp gewählt</v>
      </c>
      <c r="AD28" s="65" t="str">
        <f>IF(AND(K28='x. Dropdownmenüs'!$A$27,L28='x. Dropdownmenüs'!$A$33,W28="gering"),"Zulässig am Ort des Anfalls",IF(K28='x. Dropdownmenüs'!$A$27,IF(OR(W28="hoch",L28='x. Dropdownmenüs'!$A$33,X28='x. Dropdownmenüs'!$A$42,Y28='x. Dropdownmenüs'!$A$46),"Tabelle 4. überprüfen","zulässig"),"anderer Versickerungstyp gewählt"))</f>
        <v>anderer Versickerungstyp gewählt</v>
      </c>
      <c r="AE28" s="65" t="str">
        <f>IF(K28='x. Dropdownmenüs'!$A$28,IF(X28='x. Dropdownmenüs'!$A$42,"nicht zulässig",IF(OR(Y28='x. Dropdownmenüs'!$A$46),"Tabelle 4. überprüfen","zulässig mit Behandlung")),"anderer Versickerungstyp gewählt")</f>
        <v>anderer Versickerungstyp gewählt</v>
      </c>
      <c r="AF28" s="65" t="str">
        <f>IF(K28='x. Dropdownmenüs'!$A$29,"zulässig (beliebig kombinierbar)","anderer Versickerungstyp gewählt")</f>
        <v>anderer Versickerungstyp gewählt</v>
      </c>
    </row>
    <row r="29" spans="1:32" x14ac:dyDescent="0.2">
      <c r="A29" s="168"/>
      <c r="B29" s="169"/>
      <c r="C29" s="147"/>
      <c r="D29" s="129"/>
      <c r="E29" s="130"/>
      <c r="F29" s="131"/>
      <c r="G29" s="163"/>
      <c r="H29" s="135"/>
      <c r="I29" s="136" t="str">
        <f t="shared" si="4"/>
        <v/>
      </c>
      <c r="J29" s="137" t="str">
        <f t="shared" si="5"/>
        <v/>
      </c>
      <c r="K29" s="138"/>
      <c r="L29" s="78"/>
      <c r="M29" s="79"/>
      <c r="N29" s="76">
        <f t="shared" si="0"/>
        <v>0</v>
      </c>
      <c r="O29" s="143"/>
      <c r="P29" s="76">
        <f t="shared" si="1"/>
        <v>0</v>
      </c>
      <c r="Q29" s="143"/>
      <c r="R29" s="76">
        <f t="shared" si="2"/>
        <v>0</v>
      </c>
      <c r="S29" s="144"/>
      <c r="T29" s="76">
        <f>IF(S29='x. Dropdownmenüs'!$A$38,1,0)</f>
        <v>0</v>
      </c>
      <c r="U29" s="144"/>
      <c r="V29" s="76">
        <f t="shared" si="3"/>
        <v>0</v>
      </c>
      <c r="W29" s="145" t="str">
        <f t="shared" si="6"/>
        <v>gering</v>
      </c>
      <c r="X29" s="78"/>
      <c r="Y29" s="78"/>
      <c r="Z29" s="78"/>
      <c r="AA29" s="78"/>
      <c r="AB29" s="65" t="str">
        <f>IF(K29='x. Dropdownmenüs'!$A$25,IF(OR(X29='x. Dropdownmenüs'!$A$42,Y29='x. Dropdownmenüs'!$A$46),"Tabelle 4. überprüfen","zulässig"),"anderer Versickerungstyp gewählt")</f>
        <v>anderer Versickerungstyp gewählt</v>
      </c>
      <c r="AC29" s="65" t="str">
        <f>IF(AND(K29='x. Dropdownmenüs'!$A$26,L29='x. Dropdownmenüs'!$A$33,W29="gering"),"Zulässig ohne Behandlung wenn Ae&lt;Av",IF(K29='x. Dropdownmenüs'!$A$26,IF(OR(W29="hoch",L29='x. Dropdownmenüs'!$A$33,X29='x. Dropdownmenüs'!$A$42,Y29='x. Dropdownmenüs'!$A$46),"Tabelle 4. überprüfen","zulässig"),"anderer Versickerungstyp gewählt"))</f>
        <v>anderer Versickerungstyp gewählt</v>
      </c>
      <c r="AD29" s="65" t="str">
        <f>IF(AND(K29='x. Dropdownmenüs'!$A$27,L29='x. Dropdownmenüs'!$A$33,W29="gering"),"Zulässig am Ort des Anfalls",IF(K29='x. Dropdownmenüs'!$A$27,IF(OR(W29="hoch",L29='x. Dropdownmenüs'!$A$33,X29='x. Dropdownmenüs'!$A$42,Y29='x. Dropdownmenüs'!$A$46),"Tabelle 4. überprüfen","zulässig"),"anderer Versickerungstyp gewählt"))</f>
        <v>anderer Versickerungstyp gewählt</v>
      </c>
      <c r="AE29" s="65" t="str">
        <f>IF(K29='x. Dropdownmenüs'!$A$28,IF(X29='x. Dropdownmenüs'!$A$42,"nicht zulässig",IF(OR(Y29='x. Dropdownmenüs'!$A$46),"Tabelle 4. überprüfen","zulässig mit Behandlung")),"anderer Versickerungstyp gewählt")</f>
        <v>anderer Versickerungstyp gewählt</v>
      </c>
      <c r="AF29" s="65" t="str">
        <f>IF(K29='x. Dropdownmenüs'!$A$29,"zulässig (beliebig kombinierbar)","anderer Versickerungstyp gewählt")</f>
        <v>anderer Versickerungstyp gewählt</v>
      </c>
    </row>
    <row r="30" spans="1:32" x14ac:dyDescent="0.2">
      <c r="A30" s="168"/>
      <c r="B30" s="169"/>
      <c r="C30" s="147"/>
      <c r="D30" s="129"/>
      <c r="E30" s="130"/>
      <c r="F30" s="131"/>
      <c r="G30" s="163"/>
      <c r="H30" s="135"/>
      <c r="I30" s="136" t="str">
        <f t="shared" si="4"/>
        <v/>
      </c>
      <c r="J30" s="137" t="str">
        <f t="shared" si="5"/>
        <v/>
      </c>
      <c r="K30" s="138"/>
      <c r="L30" s="78"/>
      <c r="M30" s="79"/>
      <c r="N30" s="76">
        <f t="shared" si="0"/>
        <v>0</v>
      </c>
      <c r="O30" s="143"/>
      <c r="P30" s="76">
        <f t="shared" si="1"/>
        <v>0</v>
      </c>
      <c r="Q30" s="143"/>
      <c r="R30" s="76">
        <f t="shared" si="2"/>
        <v>0</v>
      </c>
      <c r="S30" s="144"/>
      <c r="T30" s="76">
        <f>IF(S30='x. Dropdownmenüs'!$A$38,1,0)</f>
        <v>0</v>
      </c>
      <c r="U30" s="144"/>
      <c r="V30" s="76">
        <f t="shared" si="3"/>
        <v>0</v>
      </c>
      <c r="W30" s="145" t="str">
        <f t="shared" si="6"/>
        <v>gering</v>
      </c>
      <c r="X30" s="78"/>
      <c r="Y30" s="78"/>
      <c r="Z30" s="78"/>
      <c r="AA30" s="78"/>
      <c r="AB30" s="65" t="str">
        <f>IF(K30='x. Dropdownmenüs'!$A$25,IF(OR(X30='x. Dropdownmenüs'!$A$42,Y30='x. Dropdownmenüs'!$A$46),"Tabelle 4. überprüfen","zulässig"),"anderer Versickerungstyp gewählt")</f>
        <v>anderer Versickerungstyp gewählt</v>
      </c>
      <c r="AC30" s="65" t="str">
        <f>IF(AND(K30='x. Dropdownmenüs'!$A$26,L30='x. Dropdownmenüs'!$A$33,W30="gering"),"Zulässig ohne Behandlung wenn Ae&lt;Av",IF(K30='x. Dropdownmenüs'!$A$26,IF(OR(W30="hoch",L30='x. Dropdownmenüs'!$A$33,X30='x. Dropdownmenüs'!$A$42,Y30='x. Dropdownmenüs'!$A$46),"Tabelle 4. überprüfen","zulässig"),"anderer Versickerungstyp gewählt"))</f>
        <v>anderer Versickerungstyp gewählt</v>
      </c>
      <c r="AD30" s="65" t="str">
        <f>IF(AND(K30='x. Dropdownmenüs'!$A$27,L30='x. Dropdownmenüs'!$A$33,W30="gering"),"Zulässig am Ort des Anfalls",IF(K30='x. Dropdownmenüs'!$A$27,IF(OR(W30="hoch",L30='x. Dropdownmenüs'!$A$33,X30='x. Dropdownmenüs'!$A$42,Y30='x. Dropdownmenüs'!$A$46),"Tabelle 4. überprüfen","zulässig"),"anderer Versickerungstyp gewählt"))</f>
        <v>anderer Versickerungstyp gewählt</v>
      </c>
      <c r="AE30" s="65" t="str">
        <f>IF(K30='x. Dropdownmenüs'!$A$28,IF(X30='x. Dropdownmenüs'!$A$42,"nicht zulässig",IF(OR(Y30='x. Dropdownmenüs'!$A$46),"Tabelle 4. überprüfen","zulässig mit Behandlung")),"anderer Versickerungstyp gewählt")</f>
        <v>anderer Versickerungstyp gewählt</v>
      </c>
      <c r="AF30" s="65" t="str">
        <f>IF(K30='x. Dropdownmenüs'!$A$29,"zulässig (beliebig kombinierbar)","anderer Versickerungstyp gewählt")</f>
        <v>anderer Versickerungstyp gewählt</v>
      </c>
    </row>
    <row r="31" spans="1:32" x14ac:dyDescent="0.2">
      <c r="A31" s="168"/>
      <c r="B31" s="169"/>
      <c r="C31" s="147"/>
      <c r="D31" s="129"/>
      <c r="E31" s="130"/>
      <c r="F31" s="131"/>
      <c r="G31" s="163"/>
      <c r="H31" s="135"/>
      <c r="I31" s="136" t="str">
        <f t="shared" si="4"/>
        <v/>
      </c>
      <c r="J31" s="137" t="str">
        <f t="shared" si="5"/>
        <v/>
      </c>
      <c r="K31" s="138"/>
      <c r="L31" s="78"/>
      <c r="M31" s="79"/>
      <c r="N31" s="76">
        <f t="shared" si="0"/>
        <v>0</v>
      </c>
      <c r="O31" s="143"/>
      <c r="P31" s="76">
        <f t="shared" si="1"/>
        <v>0</v>
      </c>
      <c r="Q31" s="143"/>
      <c r="R31" s="76">
        <f t="shared" si="2"/>
        <v>0</v>
      </c>
      <c r="S31" s="144"/>
      <c r="T31" s="76">
        <f>IF(S31='x. Dropdownmenüs'!$A$38,1,0)</f>
        <v>0</v>
      </c>
      <c r="U31" s="144"/>
      <c r="V31" s="76">
        <f t="shared" si="3"/>
        <v>0</v>
      </c>
      <c r="W31" s="145" t="str">
        <f t="shared" si="6"/>
        <v>gering</v>
      </c>
      <c r="X31" s="78"/>
      <c r="Y31" s="78"/>
      <c r="Z31" s="78"/>
      <c r="AA31" s="78"/>
      <c r="AB31" s="65" t="str">
        <f>IF(K31='x. Dropdownmenüs'!$A$25,IF(OR(X31='x. Dropdownmenüs'!$A$42,Y31='x. Dropdownmenüs'!$A$46),"Tabelle 4. überprüfen","zulässig"),"anderer Versickerungstyp gewählt")</f>
        <v>anderer Versickerungstyp gewählt</v>
      </c>
      <c r="AC31" s="65" t="str">
        <f>IF(AND(K31='x. Dropdownmenüs'!$A$26,L31='x. Dropdownmenüs'!$A$33,W31="gering"),"Zulässig ohne Behandlung wenn Ae&lt;Av",IF(K31='x. Dropdownmenüs'!$A$26,IF(OR(W31="hoch",L31='x. Dropdownmenüs'!$A$33,X31='x. Dropdownmenüs'!$A$42,Y31='x. Dropdownmenüs'!$A$46),"Tabelle 4. überprüfen","zulässig"),"anderer Versickerungstyp gewählt"))</f>
        <v>anderer Versickerungstyp gewählt</v>
      </c>
      <c r="AD31" s="65" t="str">
        <f>IF(AND(K31='x. Dropdownmenüs'!$A$27,L31='x. Dropdownmenüs'!$A$33,W31="gering"),"Zulässig am Ort des Anfalls",IF(K31='x. Dropdownmenüs'!$A$27,IF(OR(W31="hoch",L31='x. Dropdownmenüs'!$A$33,X31='x. Dropdownmenüs'!$A$42,Y31='x. Dropdownmenüs'!$A$46),"Tabelle 4. überprüfen","zulässig"),"anderer Versickerungstyp gewählt"))</f>
        <v>anderer Versickerungstyp gewählt</v>
      </c>
      <c r="AE31" s="65" t="str">
        <f>IF(K31='x. Dropdownmenüs'!$A$28,IF(X31='x. Dropdownmenüs'!$A$42,"nicht zulässig",IF(OR(Y31='x. Dropdownmenüs'!$A$46),"Tabelle 4. überprüfen","zulässig mit Behandlung")),"anderer Versickerungstyp gewählt")</f>
        <v>anderer Versickerungstyp gewählt</v>
      </c>
      <c r="AF31" s="65" t="str">
        <f>IF(K31='x. Dropdownmenüs'!$A$29,"zulässig (beliebig kombinierbar)","anderer Versickerungstyp gewählt")</f>
        <v>anderer Versickerungstyp gewählt</v>
      </c>
    </row>
    <row r="32" spans="1:32" x14ac:dyDescent="0.2">
      <c r="A32" s="168"/>
      <c r="B32" s="169"/>
      <c r="C32" s="147"/>
      <c r="D32" s="129"/>
      <c r="E32" s="130"/>
      <c r="F32" s="131"/>
      <c r="G32" s="163"/>
      <c r="H32" s="135"/>
      <c r="I32" s="136" t="str">
        <f t="shared" si="4"/>
        <v/>
      </c>
      <c r="J32" s="137" t="str">
        <f t="shared" si="5"/>
        <v/>
      </c>
      <c r="K32" s="138"/>
      <c r="L32" s="78"/>
      <c r="M32" s="79"/>
      <c r="N32" s="76">
        <f t="shared" si="0"/>
        <v>0</v>
      </c>
      <c r="O32" s="143"/>
      <c r="P32" s="76">
        <f t="shared" si="1"/>
        <v>0</v>
      </c>
      <c r="Q32" s="143"/>
      <c r="R32" s="76">
        <f t="shared" si="2"/>
        <v>0</v>
      </c>
      <c r="S32" s="144"/>
      <c r="T32" s="76">
        <f>IF(S32='x. Dropdownmenüs'!$A$38,1,0)</f>
        <v>0</v>
      </c>
      <c r="U32" s="144"/>
      <c r="V32" s="76">
        <f t="shared" si="3"/>
        <v>0</v>
      </c>
      <c r="W32" s="145" t="str">
        <f t="shared" si="6"/>
        <v>gering</v>
      </c>
      <c r="X32" s="78"/>
      <c r="Y32" s="78"/>
      <c r="Z32" s="78"/>
      <c r="AA32" s="78"/>
      <c r="AB32" s="65" t="str">
        <f>IF(K32='x. Dropdownmenüs'!$A$25,IF(OR(X32='x. Dropdownmenüs'!$A$42,Y32='x. Dropdownmenüs'!$A$46),"Tabelle 4. überprüfen","zulässig"),"anderer Versickerungstyp gewählt")</f>
        <v>anderer Versickerungstyp gewählt</v>
      </c>
      <c r="AC32" s="65" t="str">
        <f>IF(AND(K32='x. Dropdownmenüs'!$A$26,L32='x. Dropdownmenüs'!$A$33,W32="gering"),"Zulässig ohne Behandlung wenn Ae&lt;Av",IF(K32='x. Dropdownmenüs'!$A$26,IF(OR(W32="hoch",L32='x. Dropdownmenüs'!$A$33,X32='x. Dropdownmenüs'!$A$42,Y32='x. Dropdownmenüs'!$A$46),"Tabelle 4. überprüfen","zulässig"),"anderer Versickerungstyp gewählt"))</f>
        <v>anderer Versickerungstyp gewählt</v>
      </c>
      <c r="AD32" s="65" t="str">
        <f>IF(AND(K32='x. Dropdownmenüs'!$A$27,L32='x. Dropdownmenüs'!$A$33,W32="gering"),"Zulässig am Ort des Anfalls",IF(K32='x. Dropdownmenüs'!$A$27,IF(OR(W32="hoch",L32='x. Dropdownmenüs'!$A$33,X32='x. Dropdownmenüs'!$A$42,Y32='x. Dropdownmenüs'!$A$46),"Tabelle 4. überprüfen","zulässig"),"anderer Versickerungstyp gewählt"))</f>
        <v>anderer Versickerungstyp gewählt</v>
      </c>
      <c r="AE32" s="65" t="str">
        <f>IF(K32='x. Dropdownmenüs'!$A$28,IF(X32='x. Dropdownmenüs'!$A$42,"nicht zulässig",IF(OR(Y32='x. Dropdownmenüs'!$A$46),"Tabelle 4. überprüfen","zulässig mit Behandlung")),"anderer Versickerungstyp gewählt")</f>
        <v>anderer Versickerungstyp gewählt</v>
      </c>
      <c r="AF32" s="65" t="str">
        <f>IF(K32='x. Dropdownmenüs'!$A$29,"zulässig (beliebig kombinierbar)","anderer Versickerungstyp gewählt")</f>
        <v>anderer Versickerungstyp gewählt</v>
      </c>
    </row>
    <row r="33" spans="1:32" x14ac:dyDescent="0.2">
      <c r="A33" s="168"/>
      <c r="B33" s="169"/>
      <c r="C33" s="147"/>
      <c r="D33" s="129"/>
      <c r="E33" s="130"/>
      <c r="F33" s="131"/>
      <c r="G33" s="163"/>
      <c r="H33" s="135"/>
      <c r="I33" s="136" t="str">
        <f t="shared" si="4"/>
        <v/>
      </c>
      <c r="J33" s="137" t="str">
        <f t="shared" si="5"/>
        <v/>
      </c>
      <c r="K33" s="138"/>
      <c r="L33" s="78"/>
      <c r="M33" s="79"/>
      <c r="N33" s="76">
        <f t="shared" si="0"/>
        <v>0</v>
      </c>
      <c r="O33" s="143"/>
      <c r="P33" s="76">
        <f t="shared" si="1"/>
        <v>0</v>
      </c>
      <c r="Q33" s="143"/>
      <c r="R33" s="76">
        <f t="shared" si="2"/>
        <v>0</v>
      </c>
      <c r="S33" s="144"/>
      <c r="T33" s="76">
        <f>IF(S33='x. Dropdownmenüs'!$A$38,1,0)</f>
        <v>0</v>
      </c>
      <c r="U33" s="144"/>
      <c r="V33" s="76">
        <f t="shared" si="3"/>
        <v>0</v>
      </c>
      <c r="W33" s="145" t="str">
        <f t="shared" si="6"/>
        <v>gering</v>
      </c>
      <c r="X33" s="78"/>
      <c r="Y33" s="78"/>
      <c r="Z33" s="78"/>
      <c r="AA33" s="78"/>
      <c r="AB33" s="65" t="str">
        <f>IF(K33='x. Dropdownmenüs'!$A$25,IF(OR(X33='x. Dropdownmenüs'!$A$42,Y33='x. Dropdownmenüs'!$A$46),"Tabelle 4. überprüfen","zulässig"),"anderer Versickerungstyp gewählt")</f>
        <v>anderer Versickerungstyp gewählt</v>
      </c>
      <c r="AC33" s="65" t="str">
        <f>IF(AND(K33='x. Dropdownmenüs'!$A$26,L33='x. Dropdownmenüs'!$A$33,W33="gering"),"Zulässig ohne Behandlung wenn Ae&lt;Av",IF(K33='x. Dropdownmenüs'!$A$26,IF(OR(W33="hoch",L33='x. Dropdownmenüs'!$A$33,X33='x. Dropdownmenüs'!$A$42,Y33='x. Dropdownmenüs'!$A$46),"Tabelle 4. überprüfen","zulässig"),"anderer Versickerungstyp gewählt"))</f>
        <v>anderer Versickerungstyp gewählt</v>
      </c>
      <c r="AD33" s="65" t="str">
        <f>IF(AND(K33='x. Dropdownmenüs'!$A$27,L33='x. Dropdownmenüs'!$A$33,W33="gering"),"Zulässig am Ort des Anfalls",IF(K33='x. Dropdownmenüs'!$A$27,IF(OR(W33="hoch",L33='x. Dropdownmenüs'!$A$33,X33='x. Dropdownmenüs'!$A$42,Y33='x. Dropdownmenüs'!$A$46),"Tabelle 4. überprüfen","zulässig"),"anderer Versickerungstyp gewählt"))</f>
        <v>anderer Versickerungstyp gewählt</v>
      </c>
      <c r="AE33" s="65" t="str">
        <f>IF(K33='x. Dropdownmenüs'!$A$28,IF(X33='x. Dropdownmenüs'!$A$42,"nicht zulässig",IF(OR(Y33='x. Dropdownmenüs'!$A$46),"Tabelle 4. überprüfen","zulässig mit Behandlung")),"anderer Versickerungstyp gewählt")</f>
        <v>anderer Versickerungstyp gewählt</v>
      </c>
      <c r="AF33" s="65" t="str">
        <f>IF(K33='x. Dropdownmenüs'!$A$29,"zulässig (beliebig kombinierbar)","anderer Versickerungstyp gewählt")</f>
        <v>anderer Versickerungstyp gewählt</v>
      </c>
    </row>
    <row r="34" spans="1:32" x14ac:dyDescent="0.2">
      <c r="A34" s="168"/>
      <c r="B34" s="169"/>
      <c r="C34" s="147"/>
      <c r="D34" s="129"/>
      <c r="E34" s="130"/>
      <c r="F34" s="131"/>
      <c r="G34" s="163"/>
      <c r="H34" s="135"/>
      <c r="I34" s="136" t="str">
        <f t="shared" si="4"/>
        <v/>
      </c>
      <c r="J34" s="137" t="str">
        <f t="shared" si="5"/>
        <v/>
      </c>
      <c r="K34" s="138"/>
      <c r="L34" s="78"/>
      <c r="M34" s="79"/>
      <c r="N34" s="76">
        <f t="shared" si="0"/>
        <v>0</v>
      </c>
      <c r="O34" s="143"/>
      <c r="P34" s="76">
        <f t="shared" si="1"/>
        <v>0</v>
      </c>
      <c r="Q34" s="143"/>
      <c r="R34" s="76">
        <f t="shared" si="2"/>
        <v>0</v>
      </c>
      <c r="S34" s="144"/>
      <c r="T34" s="76">
        <f>IF(S34='x. Dropdownmenüs'!$A$38,1,0)</f>
        <v>0</v>
      </c>
      <c r="U34" s="144"/>
      <c r="V34" s="76">
        <f t="shared" si="3"/>
        <v>0</v>
      </c>
      <c r="W34" s="145" t="str">
        <f t="shared" si="6"/>
        <v>gering</v>
      </c>
      <c r="X34" s="78"/>
      <c r="Y34" s="78"/>
      <c r="Z34" s="78"/>
      <c r="AA34" s="78"/>
      <c r="AB34" s="65" t="str">
        <f>IF(K34='x. Dropdownmenüs'!$A$25,IF(OR(X34='x. Dropdownmenüs'!$A$42,Y34='x. Dropdownmenüs'!$A$46),"Tabelle 4. überprüfen","zulässig"),"anderer Versickerungstyp gewählt")</f>
        <v>anderer Versickerungstyp gewählt</v>
      </c>
      <c r="AC34" s="65" t="str">
        <f>IF(AND(K34='x. Dropdownmenüs'!$A$26,L34='x. Dropdownmenüs'!$A$33,W34="gering"),"Zulässig ohne Behandlung wenn Ae&lt;Av",IF(K34='x. Dropdownmenüs'!$A$26,IF(OR(W34="hoch",L34='x. Dropdownmenüs'!$A$33,X34='x. Dropdownmenüs'!$A$42,Y34='x. Dropdownmenüs'!$A$46),"Tabelle 4. überprüfen","zulässig"),"anderer Versickerungstyp gewählt"))</f>
        <v>anderer Versickerungstyp gewählt</v>
      </c>
      <c r="AD34" s="65" t="str">
        <f>IF(AND(K34='x. Dropdownmenüs'!$A$27,L34='x. Dropdownmenüs'!$A$33,W34="gering"),"Zulässig am Ort des Anfalls",IF(K34='x. Dropdownmenüs'!$A$27,IF(OR(W34="hoch",L34='x. Dropdownmenüs'!$A$33,X34='x. Dropdownmenüs'!$A$42,Y34='x. Dropdownmenüs'!$A$46),"Tabelle 4. überprüfen","zulässig"),"anderer Versickerungstyp gewählt"))</f>
        <v>anderer Versickerungstyp gewählt</v>
      </c>
      <c r="AE34" s="65" t="str">
        <f>IF(K34='x. Dropdownmenüs'!$A$28,IF(X34='x. Dropdownmenüs'!$A$42,"nicht zulässig",IF(OR(Y34='x. Dropdownmenüs'!$A$46),"Tabelle 4. überprüfen","zulässig mit Behandlung")),"anderer Versickerungstyp gewählt")</f>
        <v>anderer Versickerungstyp gewählt</v>
      </c>
      <c r="AF34" s="65" t="str">
        <f>IF(K34='x. Dropdownmenüs'!$A$29,"zulässig (beliebig kombinierbar)","anderer Versickerungstyp gewählt")</f>
        <v>anderer Versickerungstyp gewählt</v>
      </c>
    </row>
    <row r="35" spans="1:32" x14ac:dyDescent="0.2">
      <c r="A35" s="168"/>
      <c r="B35" s="169"/>
      <c r="C35" s="147"/>
      <c r="D35" s="129"/>
      <c r="E35" s="130"/>
      <c r="F35" s="131"/>
      <c r="G35" s="163"/>
      <c r="H35" s="135"/>
      <c r="I35" s="136" t="str">
        <f t="shared" si="4"/>
        <v/>
      </c>
      <c r="J35" s="137" t="str">
        <f t="shared" si="5"/>
        <v/>
      </c>
      <c r="K35" s="138"/>
      <c r="L35" s="78"/>
      <c r="M35" s="79"/>
      <c r="N35" s="76">
        <f t="shared" si="0"/>
        <v>0</v>
      </c>
      <c r="O35" s="143"/>
      <c r="P35" s="76">
        <f t="shared" si="1"/>
        <v>0</v>
      </c>
      <c r="Q35" s="143"/>
      <c r="R35" s="76">
        <f t="shared" si="2"/>
        <v>0</v>
      </c>
      <c r="S35" s="144"/>
      <c r="T35" s="76">
        <f>IF(S35='x. Dropdownmenüs'!$A$38,1,0)</f>
        <v>0</v>
      </c>
      <c r="U35" s="144"/>
      <c r="V35" s="76">
        <f t="shared" si="3"/>
        <v>0</v>
      </c>
      <c r="W35" s="145" t="str">
        <f t="shared" si="6"/>
        <v>gering</v>
      </c>
      <c r="X35" s="78"/>
      <c r="Y35" s="78"/>
      <c r="Z35" s="78"/>
      <c r="AA35" s="78"/>
      <c r="AB35" s="65" t="str">
        <f>IF(K35='x. Dropdownmenüs'!$A$25,IF(OR(X35='x. Dropdownmenüs'!$A$42,Y35='x. Dropdownmenüs'!$A$46),"Tabelle 4. überprüfen","zulässig"),"anderer Versickerungstyp gewählt")</f>
        <v>anderer Versickerungstyp gewählt</v>
      </c>
      <c r="AC35" s="65" t="str">
        <f>IF(AND(K35='x. Dropdownmenüs'!$A$26,L35='x. Dropdownmenüs'!$A$33,W35="gering"),"Zulässig ohne Behandlung wenn Ae&lt;Av",IF(K35='x. Dropdownmenüs'!$A$26,IF(OR(W35="hoch",L35='x. Dropdownmenüs'!$A$33,X35='x. Dropdownmenüs'!$A$42,Y35='x. Dropdownmenüs'!$A$46),"Tabelle 4. überprüfen","zulässig"),"anderer Versickerungstyp gewählt"))</f>
        <v>anderer Versickerungstyp gewählt</v>
      </c>
      <c r="AD35" s="65" t="str">
        <f>IF(AND(K35='x. Dropdownmenüs'!$A$27,L35='x. Dropdownmenüs'!$A$33,W35="gering"),"Zulässig am Ort des Anfalls",IF(K35='x. Dropdownmenüs'!$A$27,IF(OR(W35="hoch",L35='x. Dropdownmenüs'!$A$33,X35='x. Dropdownmenüs'!$A$42,Y35='x. Dropdownmenüs'!$A$46),"Tabelle 4. überprüfen","zulässig"),"anderer Versickerungstyp gewählt"))</f>
        <v>anderer Versickerungstyp gewählt</v>
      </c>
      <c r="AE35" s="65" t="str">
        <f>IF(K35='x. Dropdownmenüs'!$A$28,IF(X35='x. Dropdownmenüs'!$A$42,"nicht zulässig",IF(OR(Y35='x. Dropdownmenüs'!$A$46),"Tabelle 4. überprüfen","zulässig mit Behandlung")),"anderer Versickerungstyp gewählt")</f>
        <v>anderer Versickerungstyp gewählt</v>
      </c>
      <c r="AF35" s="65" t="str">
        <f>IF(K35='x. Dropdownmenüs'!$A$29,"zulässig (beliebig kombinierbar)","anderer Versickerungstyp gewählt")</f>
        <v>anderer Versickerungstyp gewählt</v>
      </c>
    </row>
    <row r="36" spans="1:32" x14ac:dyDescent="0.2">
      <c r="A36" s="168"/>
      <c r="B36" s="169"/>
      <c r="C36" s="147"/>
      <c r="D36" s="129"/>
      <c r="E36" s="130"/>
      <c r="F36" s="131"/>
      <c r="G36" s="163"/>
      <c r="H36" s="135"/>
      <c r="I36" s="136" t="str">
        <f t="shared" si="4"/>
        <v/>
      </c>
      <c r="J36" s="137" t="str">
        <f t="shared" si="5"/>
        <v/>
      </c>
      <c r="K36" s="138"/>
      <c r="L36" s="78"/>
      <c r="M36" s="79"/>
      <c r="N36" s="76">
        <f t="shared" si="0"/>
        <v>0</v>
      </c>
      <c r="O36" s="143"/>
      <c r="P36" s="76">
        <f t="shared" si="1"/>
        <v>0</v>
      </c>
      <c r="Q36" s="143"/>
      <c r="R36" s="76">
        <f t="shared" si="2"/>
        <v>0</v>
      </c>
      <c r="S36" s="144"/>
      <c r="T36" s="76">
        <f>IF(S36='x. Dropdownmenüs'!$A$38,1,0)</f>
        <v>0</v>
      </c>
      <c r="U36" s="144"/>
      <c r="V36" s="76">
        <f t="shared" si="3"/>
        <v>0</v>
      </c>
      <c r="W36" s="145" t="str">
        <f t="shared" si="6"/>
        <v>gering</v>
      </c>
      <c r="X36" s="78"/>
      <c r="Y36" s="78"/>
      <c r="Z36" s="78"/>
      <c r="AA36" s="78"/>
      <c r="AB36" s="65" t="str">
        <f>IF(K36='x. Dropdownmenüs'!$A$25,IF(OR(X36='x. Dropdownmenüs'!$A$42,Y36='x. Dropdownmenüs'!$A$46),"Tabelle 4. überprüfen","zulässig"),"anderer Versickerungstyp gewählt")</f>
        <v>anderer Versickerungstyp gewählt</v>
      </c>
      <c r="AC36" s="65" t="str">
        <f>IF(AND(K36='x. Dropdownmenüs'!$A$26,L36='x. Dropdownmenüs'!$A$33,W36="gering"),"Zulässig ohne Behandlung wenn Ae&lt;Av",IF(K36='x. Dropdownmenüs'!$A$26,IF(OR(W36="hoch",L36='x. Dropdownmenüs'!$A$33,X36='x. Dropdownmenüs'!$A$42,Y36='x. Dropdownmenüs'!$A$46),"Tabelle 4. überprüfen","zulässig"),"anderer Versickerungstyp gewählt"))</f>
        <v>anderer Versickerungstyp gewählt</v>
      </c>
      <c r="AD36" s="65" t="str">
        <f>IF(AND(K36='x. Dropdownmenüs'!$A$27,L36='x. Dropdownmenüs'!$A$33,W36="gering"),"Zulässig am Ort des Anfalls",IF(K36='x. Dropdownmenüs'!$A$27,IF(OR(W36="hoch",L36='x. Dropdownmenüs'!$A$33,X36='x. Dropdownmenüs'!$A$42,Y36='x. Dropdownmenüs'!$A$46),"Tabelle 4. überprüfen","zulässig"),"anderer Versickerungstyp gewählt"))</f>
        <v>anderer Versickerungstyp gewählt</v>
      </c>
      <c r="AE36" s="65" t="str">
        <f>IF(K36='x. Dropdownmenüs'!$A$28,IF(X36='x. Dropdownmenüs'!$A$42,"nicht zulässig",IF(OR(Y36='x. Dropdownmenüs'!$A$46),"Tabelle 4. überprüfen","zulässig mit Behandlung")),"anderer Versickerungstyp gewählt")</f>
        <v>anderer Versickerungstyp gewählt</v>
      </c>
      <c r="AF36" s="65" t="str">
        <f>IF(K36='x. Dropdownmenüs'!$A$29,"zulässig (beliebig kombinierbar)","anderer Versickerungstyp gewählt")</f>
        <v>anderer Versickerungstyp gewählt</v>
      </c>
    </row>
    <row r="37" spans="1:32" x14ac:dyDescent="0.2">
      <c r="A37" s="168"/>
      <c r="B37" s="169"/>
      <c r="C37" s="147"/>
      <c r="D37" s="129"/>
      <c r="E37" s="130"/>
      <c r="F37" s="131"/>
      <c r="G37" s="163"/>
      <c r="H37" s="135"/>
      <c r="I37" s="136" t="str">
        <f t="shared" si="4"/>
        <v/>
      </c>
      <c r="J37" s="137" t="str">
        <f t="shared" si="5"/>
        <v/>
      </c>
      <c r="K37" s="138"/>
      <c r="L37" s="78"/>
      <c r="M37" s="79"/>
      <c r="N37" s="76">
        <f t="shared" si="0"/>
        <v>0</v>
      </c>
      <c r="O37" s="143"/>
      <c r="P37" s="76">
        <f t="shared" si="1"/>
        <v>0</v>
      </c>
      <c r="Q37" s="143"/>
      <c r="R37" s="76">
        <f t="shared" si="2"/>
        <v>0</v>
      </c>
      <c r="S37" s="144"/>
      <c r="T37" s="76">
        <f>IF(S37='x. Dropdownmenüs'!$A$38,1,0)</f>
        <v>0</v>
      </c>
      <c r="U37" s="144"/>
      <c r="V37" s="76">
        <f t="shared" si="3"/>
        <v>0</v>
      </c>
      <c r="W37" s="145" t="str">
        <f t="shared" si="6"/>
        <v>gering</v>
      </c>
      <c r="X37" s="78"/>
      <c r="Y37" s="78"/>
      <c r="Z37" s="78"/>
      <c r="AA37" s="78"/>
      <c r="AB37" s="65" t="str">
        <f>IF(K37='x. Dropdownmenüs'!$A$25,IF(OR(X37='x. Dropdownmenüs'!$A$42,Y37='x. Dropdownmenüs'!$A$46),"Tabelle 4. überprüfen","zulässig"),"anderer Versickerungstyp gewählt")</f>
        <v>anderer Versickerungstyp gewählt</v>
      </c>
      <c r="AC37" s="65" t="str">
        <f>IF(AND(K37='x. Dropdownmenüs'!$A$26,L37='x. Dropdownmenüs'!$A$33,W37="gering"),"Zulässig ohne Behandlung wenn Ae&lt;Av",IF(K37='x. Dropdownmenüs'!$A$26,IF(OR(W37="hoch",L37='x. Dropdownmenüs'!$A$33,X37='x. Dropdownmenüs'!$A$42,Y37='x. Dropdownmenüs'!$A$46),"Tabelle 4. überprüfen","zulässig"),"anderer Versickerungstyp gewählt"))</f>
        <v>anderer Versickerungstyp gewählt</v>
      </c>
      <c r="AD37" s="65" t="str">
        <f>IF(AND(K37='x. Dropdownmenüs'!$A$27,L37='x. Dropdownmenüs'!$A$33,W37="gering"),"Zulässig am Ort des Anfalls",IF(K37='x. Dropdownmenüs'!$A$27,IF(OR(W37="hoch",L37='x. Dropdownmenüs'!$A$33,X37='x. Dropdownmenüs'!$A$42,Y37='x. Dropdownmenüs'!$A$46),"Tabelle 4. überprüfen","zulässig"),"anderer Versickerungstyp gewählt"))</f>
        <v>anderer Versickerungstyp gewählt</v>
      </c>
      <c r="AE37" s="65" t="str">
        <f>IF(K37='x. Dropdownmenüs'!$A$28,IF(X37='x. Dropdownmenüs'!$A$42,"nicht zulässig",IF(OR(Y37='x. Dropdownmenüs'!$A$46),"Tabelle 4. überprüfen","zulässig mit Behandlung")),"anderer Versickerungstyp gewählt")</f>
        <v>anderer Versickerungstyp gewählt</v>
      </c>
      <c r="AF37" s="65" t="str">
        <f>IF(K37='x. Dropdownmenüs'!$A$29,"zulässig (beliebig kombinierbar)","anderer Versickerungstyp gewählt")</f>
        <v>anderer Versickerungstyp gewählt</v>
      </c>
    </row>
    <row r="38" spans="1:32" x14ac:dyDescent="0.2">
      <c r="A38" s="168"/>
      <c r="B38" s="169"/>
      <c r="C38" s="147"/>
      <c r="D38" s="129"/>
      <c r="E38" s="130"/>
      <c r="F38" s="131"/>
      <c r="G38" s="163"/>
      <c r="H38" s="135"/>
      <c r="I38" s="136" t="str">
        <f t="shared" si="4"/>
        <v/>
      </c>
      <c r="J38" s="137" t="str">
        <f t="shared" si="5"/>
        <v/>
      </c>
      <c r="K38" s="138"/>
      <c r="L38" s="78"/>
      <c r="M38" s="79"/>
      <c r="N38" s="76">
        <f t="shared" si="0"/>
        <v>0</v>
      </c>
      <c r="O38" s="143"/>
      <c r="P38" s="76">
        <f t="shared" si="1"/>
        <v>0</v>
      </c>
      <c r="Q38" s="143"/>
      <c r="R38" s="76">
        <f t="shared" si="2"/>
        <v>0</v>
      </c>
      <c r="S38" s="144"/>
      <c r="T38" s="76">
        <f>IF(S38='x. Dropdownmenüs'!$A$38,1,0)</f>
        <v>0</v>
      </c>
      <c r="U38" s="144"/>
      <c r="V38" s="76">
        <f t="shared" si="3"/>
        <v>0</v>
      </c>
      <c r="W38" s="145" t="str">
        <f t="shared" si="6"/>
        <v>gering</v>
      </c>
      <c r="X38" s="78"/>
      <c r="Y38" s="78"/>
      <c r="Z38" s="78"/>
      <c r="AA38" s="78"/>
      <c r="AB38" s="65" t="str">
        <f>IF(K38='x. Dropdownmenüs'!$A$25,IF(OR(X38='x. Dropdownmenüs'!$A$42,Y38='x. Dropdownmenüs'!$A$46),"Tabelle 4. überprüfen","zulässig"),"anderer Versickerungstyp gewählt")</f>
        <v>anderer Versickerungstyp gewählt</v>
      </c>
      <c r="AC38" s="65" t="str">
        <f>IF(AND(K38='x. Dropdownmenüs'!$A$26,L38='x. Dropdownmenüs'!$A$33,W38="gering"),"Zulässig ohne Behandlung wenn Ae&lt;Av",IF(K38='x. Dropdownmenüs'!$A$26,IF(OR(W38="hoch",L38='x. Dropdownmenüs'!$A$33,X38='x. Dropdownmenüs'!$A$42,Y38='x. Dropdownmenüs'!$A$46),"Tabelle 4. überprüfen","zulässig"),"anderer Versickerungstyp gewählt"))</f>
        <v>anderer Versickerungstyp gewählt</v>
      </c>
      <c r="AD38" s="65" t="str">
        <f>IF(AND(K38='x. Dropdownmenüs'!$A$27,L38='x. Dropdownmenüs'!$A$33,W38="gering"),"Zulässig am Ort des Anfalls",IF(K38='x. Dropdownmenüs'!$A$27,IF(OR(W38="hoch",L38='x. Dropdownmenüs'!$A$33,X38='x. Dropdownmenüs'!$A$42,Y38='x. Dropdownmenüs'!$A$46),"Tabelle 4. überprüfen","zulässig"),"anderer Versickerungstyp gewählt"))</f>
        <v>anderer Versickerungstyp gewählt</v>
      </c>
      <c r="AE38" s="65" t="str">
        <f>IF(K38='x. Dropdownmenüs'!$A$28,IF(X38='x. Dropdownmenüs'!$A$42,"nicht zulässig",IF(OR(Y38='x. Dropdownmenüs'!$A$46),"Tabelle 4. überprüfen","zulässig mit Behandlung")),"anderer Versickerungstyp gewählt")</f>
        <v>anderer Versickerungstyp gewählt</v>
      </c>
      <c r="AF38" s="65" t="str">
        <f>IF(K38='x. Dropdownmenüs'!$A$29,"zulässig (beliebig kombinierbar)","anderer Versickerungstyp gewählt")</f>
        <v>anderer Versickerungstyp gewählt</v>
      </c>
    </row>
    <row r="39" spans="1:32" x14ac:dyDescent="0.2">
      <c r="A39" s="168"/>
      <c r="B39" s="169"/>
      <c r="C39" s="147"/>
      <c r="D39" s="129"/>
      <c r="E39" s="130"/>
      <c r="F39" s="131"/>
      <c r="G39" s="163"/>
      <c r="H39" s="135"/>
      <c r="I39" s="136" t="str">
        <f t="shared" si="4"/>
        <v/>
      </c>
      <c r="J39" s="137" t="str">
        <f t="shared" si="5"/>
        <v/>
      </c>
      <c r="K39" s="138"/>
      <c r="L39" s="78"/>
      <c r="M39" s="79"/>
      <c r="N39" s="76">
        <f t="shared" si="0"/>
        <v>0</v>
      </c>
      <c r="O39" s="143"/>
      <c r="P39" s="76">
        <f t="shared" si="1"/>
        <v>0</v>
      </c>
      <c r="Q39" s="143"/>
      <c r="R39" s="76">
        <f t="shared" si="2"/>
        <v>0</v>
      </c>
      <c r="S39" s="144"/>
      <c r="T39" s="76">
        <f>IF(S39='x. Dropdownmenüs'!$A$38,1,0)</f>
        <v>0</v>
      </c>
      <c r="U39" s="144"/>
      <c r="V39" s="76">
        <f t="shared" si="3"/>
        <v>0</v>
      </c>
      <c r="W39" s="145" t="str">
        <f t="shared" si="6"/>
        <v>gering</v>
      </c>
      <c r="X39" s="78"/>
      <c r="Y39" s="78"/>
      <c r="Z39" s="78"/>
      <c r="AA39" s="78"/>
      <c r="AB39" s="65" t="str">
        <f>IF(K39='x. Dropdownmenüs'!$A$25,IF(OR(X39='x. Dropdownmenüs'!$A$42,Y39='x. Dropdownmenüs'!$A$46),"Tabelle 4. überprüfen","zulässig"),"anderer Versickerungstyp gewählt")</f>
        <v>anderer Versickerungstyp gewählt</v>
      </c>
      <c r="AC39" s="65" t="str">
        <f>IF(AND(K39='x. Dropdownmenüs'!$A$26,L39='x. Dropdownmenüs'!$A$33,W39="gering"),"Zulässig ohne Behandlung wenn Ae&lt;Av",IF(K39='x. Dropdownmenüs'!$A$26,IF(OR(W39="hoch",L39='x. Dropdownmenüs'!$A$33,X39='x. Dropdownmenüs'!$A$42,Y39='x. Dropdownmenüs'!$A$46),"Tabelle 4. überprüfen","zulässig"),"anderer Versickerungstyp gewählt"))</f>
        <v>anderer Versickerungstyp gewählt</v>
      </c>
      <c r="AD39" s="65" t="str">
        <f>IF(AND(K39='x. Dropdownmenüs'!$A$27,L39='x. Dropdownmenüs'!$A$33,W39="gering"),"Zulässig am Ort des Anfalls",IF(K39='x. Dropdownmenüs'!$A$27,IF(OR(W39="hoch",L39='x. Dropdownmenüs'!$A$33,X39='x. Dropdownmenüs'!$A$42,Y39='x. Dropdownmenüs'!$A$46),"Tabelle 4. überprüfen","zulässig"),"anderer Versickerungstyp gewählt"))</f>
        <v>anderer Versickerungstyp gewählt</v>
      </c>
      <c r="AE39" s="65" t="str">
        <f>IF(K39='x. Dropdownmenüs'!$A$28,IF(X39='x. Dropdownmenüs'!$A$42,"nicht zulässig",IF(OR(Y39='x. Dropdownmenüs'!$A$46),"Tabelle 4. überprüfen","zulässig mit Behandlung")),"anderer Versickerungstyp gewählt")</f>
        <v>anderer Versickerungstyp gewählt</v>
      </c>
      <c r="AF39" s="65" t="str">
        <f>IF(K39='x. Dropdownmenüs'!$A$29,"zulässig (beliebig kombinierbar)","anderer Versickerungstyp gewählt")</f>
        <v>anderer Versickerungstyp gewählt</v>
      </c>
    </row>
    <row r="40" spans="1:32" x14ac:dyDescent="0.2">
      <c r="A40" s="168"/>
      <c r="B40" s="169"/>
      <c r="C40" s="147"/>
      <c r="D40" s="129"/>
      <c r="E40" s="130"/>
      <c r="F40" s="131"/>
      <c r="G40" s="163"/>
      <c r="H40" s="135"/>
      <c r="I40" s="136" t="str">
        <f t="shared" si="4"/>
        <v/>
      </c>
      <c r="J40" s="137" t="str">
        <f t="shared" si="5"/>
        <v/>
      </c>
      <c r="K40" s="138"/>
      <c r="L40" s="78"/>
      <c r="M40" s="79"/>
      <c r="N40" s="76">
        <f t="shared" si="0"/>
        <v>0</v>
      </c>
      <c r="O40" s="143"/>
      <c r="P40" s="76">
        <f t="shared" si="1"/>
        <v>0</v>
      </c>
      <c r="Q40" s="143"/>
      <c r="R40" s="76">
        <f t="shared" si="2"/>
        <v>0</v>
      </c>
      <c r="S40" s="144"/>
      <c r="T40" s="76">
        <f>IF(S40='x. Dropdownmenüs'!$A$38,1,0)</f>
        <v>0</v>
      </c>
      <c r="U40" s="144"/>
      <c r="V40" s="76">
        <f t="shared" si="3"/>
        <v>0</v>
      </c>
      <c r="W40" s="145" t="str">
        <f t="shared" si="6"/>
        <v>gering</v>
      </c>
      <c r="X40" s="78"/>
      <c r="Y40" s="78"/>
      <c r="Z40" s="78"/>
      <c r="AA40" s="78"/>
      <c r="AB40" s="65" t="str">
        <f>IF(K40='x. Dropdownmenüs'!$A$25,IF(OR(X40='x. Dropdownmenüs'!$A$42,Y40='x. Dropdownmenüs'!$A$46),"Tabelle 4. überprüfen","zulässig"),"anderer Versickerungstyp gewählt")</f>
        <v>anderer Versickerungstyp gewählt</v>
      </c>
      <c r="AC40" s="65" t="str">
        <f>IF(AND(K40='x. Dropdownmenüs'!$A$26,L40='x. Dropdownmenüs'!$A$33,W40="gering"),"Zulässig ohne Behandlung wenn Ae&lt;Av",IF(K40='x. Dropdownmenüs'!$A$26,IF(OR(W40="hoch",L40='x. Dropdownmenüs'!$A$33,X40='x. Dropdownmenüs'!$A$42,Y40='x. Dropdownmenüs'!$A$46),"Tabelle 4. überprüfen","zulässig"),"anderer Versickerungstyp gewählt"))</f>
        <v>anderer Versickerungstyp gewählt</v>
      </c>
      <c r="AD40" s="65" t="str">
        <f>IF(AND(K40='x. Dropdownmenüs'!$A$27,L40='x. Dropdownmenüs'!$A$33,W40="gering"),"Zulässig am Ort des Anfalls",IF(K40='x. Dropdownmenüs'!$A$27,IF(OR(W40="hoch",L40='x. Dropdownmenüs'!$A$33,X40='x. Dropdownmenüs'!$A$42,Y40='x. Dropdownmenüs'!$A$46),"Tabelle 4. überprüfen","zulässig"),"anderer Versickerungstyp gewählt"))</f>
        <v>anderer Versickerungstyp gewählt</v>
      </c>
      <c r="AE40" s="65" t="str">
        <f>IF(K40='x. Dropdownmenüs'!$A$28,IF(X40='x. Dropdownmenüs'!$A$42,"nicht zulässig",IF(OR(Y40='x. Dropdownmenüs'!$A$46),"Tabelle 4. überprüfen","zulässig mit Behandlung")),"anderer Versickerungstyp gewählt")</f>
        <v>anderer Versickerungstyp gewählt</v>
      </c>
      <c r="AF40" s="65" t="str">
        <f>IF(K40='x. Dropdownmenüs'!$A$29,"zulässig (beliebig kombinierbar)","anderer Versickerungstyp gewählt")</f>
        <v>anderer Versickerungstyp gewählt</v>
      </c>
    </row>
    <row r="41" spans="1:32" x14ac:dyDescent="0.2">
      <c r="A41" s="168"/>
      <c r="B41" s="169"/>
      <c r="C41" s="147"/>
      <c r="D41" s="129"/>
      <c r="E41" s="130"/>
      <c r="F41" s="131"/>
      <c r="G41" s="163"/>
      <c r="H41" s="135"/>
      <c r="I41" s="136" t="str">
        <f t="shared" si="4"/>
        <v/>
      </c>
      <c r="J41" s="137" t="str">
        <f t="shared" si="5"/>
        <v/>
      </c>
      <c r="K41" s="138"/>
      <c r="L41" s="78"/>
      <c r="M41" s="79"/>
      <c r="N41" s="76">
        <f t="shared" si="0"/>
        <v>0</v>
      </c>
      <c r="O41" s="143"/>
      <c r="P41" s="76">
        <f t="shared" si="1"/>
        <v>0</v>
      </c>
      <c r="Q41" s="143"/>
      <c r="R41" s="76">
        <f t="shared" si="2"/>
        <v>0</v>
      </c>
      <c r="S41" s="144"/>
      <c r="T41" s="76">
        <f>IF(S41='x. Dropdownmenüs'!$A$38,1,0)</f>
        <v>0</v>
      </c>
      <c r="U41" s="144"/>
      <c r="V41" s="76">
        <f t="shared" si="3"/>
        <v>0</v>
      </c>
      <c r="W41" s="145" t="str">
        <f t="shared" si="6"/>
        <v>gering</v>
      </c>
      <c r="X41" s="78"/>
      <c r="Y41" s="78"/>
      <c r="Z41" s="78"/>
      <c r="AA41" s="78"/>
      <c r="AB41" s="65" t="str">
        <f>IF(K41='x. Dropdownmenüs'!$A$25,IF(OR(X41='x. Dropdownmenüs'!$A$42,Y41='x. Dropdownmenüs'!$A$46),"Tabelle 4. überprüfen","zulässig"),"anderer Versickerungstyp gewählt")</f>
        <v>anderer Versickerungstyp gewählt</v>
      </c>
      <c r="AC41" s="65" t="str">
        <f>IF(AND(K41='x. Dropdownmenüs'!$A$26,L41='x. Dropdownmenüs'!$A$33,W41="gering"),"Zulässig ohne Behandlung wenn Ae&lt;Av",IF(K41='x. Dropdownmenüs'!$A$26,IF(OR(W41="hoch",L41='x. Dropdownmenüs'!$A$33,X41='x. Dropdownmenüs'!$A$42,Y41='x. Dropdownmenüs'!$A$46),"Tabelle 4. überprüfen","zulässig"),"anderer Versickerungstyp gewählt"))</f>
        <v>anderer Versickerungstyp gewählt</v>
      </c>
      <c r="AD41" s="65" t="str">
        <f>IF(AND(K41='x. Dropdownmenüs'!$A$27,L41='x. Dropdownmenüs'!$A$33,W41="gering"),"Zulässig am Ort des Anfalls",IF(K41='x. Dropdownmenüs'!$A$27,IF(OR(W41="hoch",L41='x. Dropdownmenüs'!$A$33,X41='x. Dropdownmenüs'!$A$42,Y41='x. Dropdownmenüs'!$A$46),"Tabelle 4. überprüfen","zulässig"),"anderer Versickerungstyp gewählt"))</f>
        <v>anderer Versickerungstyp gewählt</v>
      </c>
      <c r="AE41" s="65" t="str">
        <f>IF(K41='x. Dropdownmenüs'!$A$28,IF(X41='x. Dropdownmenüs'!$A$42,"nicht zulässig",IF(OR(Y41='x. Dropdownmenüs'!$A$46),"Tabelle 4. überprüfen","zulässig mit Behandlung")),"anderer Versickerungstyp gewählt")</f>
        <v>anderer Versickerungstyp gewählt</v>
      </c>
      <c r="AF41" s="65" t="str">
        <f>IF(K41='x. Dropdownmenüs'!$A$29,"zulässig (beliebig kombinierbar)","anderer Versickerungstyp gewählt")</f>
        <v>anderer Versickerungstyp gewählt</v>
      </c>
    </row>
    <row r="42" spans="1:32" x14ac:dyDescent="0.2">
      <c r="A42" s="168"/>
      <c r="B42" s="169"/>
      <c r="C42" s="147"/>
      <c r="D42" s="129"/>
      <c r="E42" s="130"/>
      <c r="F42" s="131"/>
      <c r="G42" s="163"/>
      <c r="H42" s="135"/>
      <c r="I42" s="136" t="str">
        <f t="shared" si="4"/>
        <v/>
      </c>
      <c r="J42" s="137" t="str">
        <f t="shared" si="5"/>
        <v/>
      </c>
      <c r="K42" s="138"/>
      <c r="L42" s="78"/>
      <c r="M42" s="79"/>
      <c r="N42" s="76">
        <f t="shared" si="0"/>
        <v>0</v>
      </c>
      <c r="O42" s="143"/>
      <c r="P42" s="76">
        <f t="shared" si="1"/>
        <v>0</v>
      </c>
      <c r="Q42" s="143"/>
      <c r="R42" s="76">
        <f t="shared" si="2"/>
        <v>0</v>
      </c>
      <c r="S42" s="144"/>
      <c r="T42" s="76">
        <f>IF(S42='x. Dropdownmenüs'!$A$38,1,0)</f>
        <v>0</v>
      </c>
      <c r="U42" s="144"/>
      <c r="V42" s="76">
        <f t="shared" si="3"/>
        <v>0</v>
      </c>
      <c r="W42" s="145" t="str">
        <f t="shared" si="6"/>
        <v>gering</v>
      </c>
      <c r="X42" s="78"/>
      <c r="Y42" s="78"/>
      <c r="Z42" s="78"/>
      <c r="AA42" s="78"/>
      <c r="AB42" s="65" t="str">
        <f>IF(K42='x. Dropdownmenüs'!$A$25,IF(OR(X42='x. Dropdownmenüs'!$A$42,Y42='x. Dropdownmenüs'!$A$46),"Tabelle 4. überprüfen","zulässig"),"anderer Versickerungstyp gewählt")</f>
        <v>anderer Versickerungstyp gewählt</v>
      </c>
      <c r="AC42" s="65" t="str">
        <f>IF(AND(K42='x. Dropdownmenüs'!$A$26,L42='x. Dropdownmenüs'!$A$33,W42="gering"),"Zulässig ohne Behandlung wenn Ae&lt;Av",IF(K42='x. Dropdownmenüs'!$A$26,IF(OR(W42="hoch",L42='x. Dropdownmenüs'!$A$33,X42='x. Dropdownmenüs'!$A$42,Y42='x. Dropdownmenüs'!$A$46),"Tabelle 4. überprüfen","zulässig"),"anderer Versickerungstyp gewählt"))</f>
        <v>anderer Versickerungstyp gewählt</v>
      </c>
      <c r="AD42" s="65" t="str">
        <f>IF(AND(K42='x. Dropdownmenüs'!$A$27,L42='x. Dropdownmenüs'!$A$33,W42="gering"),"Zulässig am Ort des Anfalls",IF(K42='x. Dropdownmenüs'!$A$27,IF(OR(W42="hoch",L42='x. Dropdownmenüs'!$A$33,X42='x. Dropdownmenüs'!$A$42,Y42='x. Dropdownmenüs'!$A$46),"Tabelle 4. überprüfen","zulässig"),"anderer Versickerungstyp gewählt"))</f>
        <v>anderer Versickerungstyp gewählt</v>
      </c>
      <c r="AE42" s="65" t="str">
        <f>IF(K42='x. Dropdownmenüs'!$A$28,IF(X42='x. Dropdownmenüs'!$A$42,"nicht zulässig",IF(OR(Y42='x. Dropdownmenüs'!$A$46),"Tabelle 4. überprüfen","zulässig mit Behandlung")),"anderer Versickerungstyp gewählt")</f>
        <v>anderer Versickerungstyp gewählt</v>
      </c>
      <c r="AF42" s="65" t="str">
        <f>IF(K42='x. Dropdownmenüs'!$A$29,"zulässig (beliebig kombinierbar)","anderer Versickerungstyp gewählt")</f>
        <v>anderer Versickerungstyp gewählt</v>
      </c>
    </row>
    <row r="43" spans="1:32" x14ac:dyDescent="0.2">
      <c r="A43" s="168"/>
      <c r="B43" s="169"/>
      <c r="C43" s="147"/>
      <c r="D43" s="129"/>
      <c r="E43" s="130"/>
      <c r="F43" s="131"/>
      <c r="G43" s="163"/>
      <c r="H43" s="135"/>
      <c r="I43" s="136" t="str">
        <f t="shared" si="4"/>
        <v/>
      </c>
      <c r="J43" s="137" t="str">
        <f t="shared" si="5"/>
        <v/>
      </c>
      <c r="K43" s="138"/>
      <c r="L43" s="78"/>
      <c r="M43" s="79"/>
      <c r="N43" s="76">
        <f t="shared" si="0"/>
        <v>0</v>
      </c>
      <c r="O43" s="143"/>
      <c r="P43" s="76">
        <f t="shared" si="1"/>
        <v>0</v>
      </c>
      <c r="Q43" s="143"/>
      <c r="R43" s="76">
        <f t="shared" si="2"/>
        <v>0</v>
      </c>
      <c r="S43" s="144"/>
      <c r="T43" s="76">
        <f>IF(S43='x. Dropdownmenüs'!$A$38,1,0)</f>
        <v>0</v>
      </c>
      <c r="U43" s="144"/>
      <c r="V43" s="76">
        <f t="shared" si="3"/>
        <v>0</v>
      </c>
      <c r="W43" s="145" t="str">
        <f t="shared" si="6"/>
        <v>gering</v>
      </c>
      <c r="X43" s="78"/>
      <c r="Y43" s="78"/>
      <c r="Z43" s="78"/>
      <c r="AA43" s="78"/>
      <c r="AB43" s="65" t="str">
        <f>IF(K43='x. Dropdownmenüs'!$A$25,IF(OR(X43='x. Dropdownmenüs'!$A$42,Y43='x. Dropdownmenüs'!$A$46),"Tabelle 4. überprüfen","zulässig"),"anderer Versickerungstyp gewählt")</f>
        <v>anderer Versickerungstyp gewählt</v>
      </c>
      <c r="AC43" s="65" t="str">
        <f>IF(AND(K43='x. Dropdownmenüs'!$A$26,L43='x. Dropdownmenüs'!$A$33,W43="gering"),"Zulässig ohne Behandlung wenn Ae&lt;Av",IF(K43='x. Dropdownmenüs'!$A$26,IF(OR(W43="hoch",L43='x. Dropdownmenüs'!$A$33,X43='x. Dropdownmenüs'!$A$42,Y43='x. Dropdownmenüs'!$A$46),"Tabelle 4. überprüfen","zulässig"),"anderer Versickerungstyp gewählt"))</f>
        <v>anderer Versickerungstyp gewählt</v>
      </c>
      <c r="AD43" s="65" t="str">
        <f>IF(AND(K43='x. Dropdownmenüs'!$A$27,L43='x. Dropdownmenüs'!$A$33,W43="gering"),"Zulässig am Ort des Anfalls",IF(K43='x. Dropdownmenüs'!$A$27,IF(OR(W43="hoch",L43='x. Dropdownmenüs'!$A$33,X43='x. Dropdownmenüs'!$A$42,Y43='x. Dropdownmenüs'!$A$46),"Tabelle 4. überprüfen","zulässig"),"anderer Versickerungstyp gewählt"))</f>
        <v>anderer Versickerungstyp gewählt</v>
      </c>
      <c r="AE43" s="65" t="str">
        <f>IF(K43='x. Dropdownmenüs'!$A$28,IF(X43='x. Dropdownmenüs'!$A$42,"nicht zulässig",IF(OR(Y43='x. Dropdownmenüs'!$A$46),"Tabelle 4. überprüfen","zulässig mit Behandlung")),"anderer Versickerungstyp gewählt")</f>
        <v>anderer Versickerungstyp gewählt</v>
      </c>
      <c r="AF43" s="65" t="str">
        <f>IF(K43='x. Dropdownmenüs'!$A$29,"zulässig (beliebig kombinierbar)","anderer Versickerungstyp gewählt")</f>
        <v>anderer Versickerungstyp gewählt</v>
      </c>
    </row>
    <row r="44" spans="1:32" x14ac:dyDescent="0.2">
      <c r="A44" s="168"/>
      <c r="B44" s="169"/>
      <c r="C44" s="147"/>
      <c r="D44" s="129"/>
      <c r="E44" s="130"/>
      <c r="F44" s="131"/>
      <c r="G44" s="163"/>
      <c r="H44" s="135"/>
      <c r="I44" s="136" t="str">
        <f t="shared" si="4"/>
        <v/>
      </c>
      <c r="J44" s="137" t="str">
        <f t="shared" si="5"/>
        <v/>
      </c>
      <c r="K44" s="138"/>
      <c r="L44" s="78"/>
      <c r="M44" s="79"/>
      <c r="N44" s="76">
        <f t="shared" si="0"/>
        <v>0</v>
      </c>
      <c r="O44" s="143"/>
      <c r="P44" s="76">
        <f t="shared" si="1"/>
        <v>0</v>
      </c>
      <c r="Q44" s="143"/>
      <c r="R44" s="76">
        <f t="shared" si="2"/>
        <v>0</v>
      </c>
      <c r="S44" s="144"/>
      <c r="T44" s="76">
        <f>IF(S44='x. Dropdownmenüs'!$A$38,1,0)</f>
        <v>0</v>
      </c>
      <c r="U44" s="144"/>
      <c r="V44" s="76">
        <f t="shared" si="3"/>
        <v>0</v>
      </c>
      <c r="W44" s="145" t="str">
        <f t="shared" si="6"/>
        <v>gering</v>
      </c>
      <c r="X44" s="78"/>
      <c r="Y44" s="78"/>
      <c r="Z44" s="78"/>
      <c r="AA44" s="78"/>
      <c r="AB44" s="65" t="str">
        <f>IF(K44='x. Dropdownmenüs'!$A$25,IF(OR(X44='x. Dropdownmenüs'!$A$42,Y44='x. Dropdownmenüs'!$A$46),"Tabelle 4. überprüfen","zulässig"),"anderer Versickerungstyp gewählt")</f>
        <v>anderer Versickerungstyp gewählt</v>
      </c>
      <c r="AC44" s="65" t="str">
        <f>IF(AND(K44='x. Dropdownmenüs'!$A$26,L44='x. Dropdownmenüs'!$A$33,W44="gering"),"Zulässig ohne Behandlung wenn Ae&lt;Av",IF(K44='x. Dropdownmenüs'!$A$26,IF(OR(W44="hoch",L44='x. Dropdownmenüs'!$A$33,X44='x. Dropdownmenüs'!$A$42,Y44='x. Dropdownmenüs'!$A$46),"Tabelle 4. überprüfen","zulässig"),"anderer Versickerungstyp gewählt"))</f>
        <v>anderer Versickerungstyp gewählt</v>
      </c>
      <c r="AD44" s="65" t="str">
        <f>IF(AND(K44='x. Dropdownmenüs'!$A$27,L44='x. Dropdownmenüs'!$A$33,W44="gering"),"Zulässig am Ort des Anfalls",IF(K44='x. Dropdownmenüs'!$A$27,IF(OR(W44="hoch",L44='x. Dropdownmenüs'!$A$33,X44='x. Dropdownmenüs'!$A$42,Y44='x. Dropdownmenüs'!$A$46),"Tabelle 4. überprüfen","zulässig"),"anderer Versickerungstyp gewählt"))</f>
        <v>anderer Versickerungstyp gewählt</v>
      </c>
      <c r="AE44" s="65" t="str">
        <f>IF(K44='x. Dropdownmenüs'!$A$28,IF(X44='x. Dropdownmenüs'!$A$42,"nicht zulässig",IF(OR(Y44='x. Dropdownmenüs'!$A$46),"Tabelle 4. überprüfen","zulässig mit Behandlung")),"anderer Versickerungstyp gewählt")</f>
        <v>anderer Versickerungstyp gewählt</v>
      </c>
      <c r="AF44" s="65" t="str">
        <f>IF(K44='x. Dropdownmenüs'!$A$29,"zulässig (beliebig kombinierbar)","anderer Versickerungstyp gewählt")</f>
        <v>anderer Versickerungstyp gewählt</v>
      </c>
    </row>
    <row r="45" spans="1:32" x14ac:dyDescent="0.2">
      <c r="A45" s="168"/>
      <c r="B45" s="169"/>
      <c r="C45" s="147"/>
      <c r="D45" s="129"/>
      <c r="E45" s="130"/>
      <c r="F45" s="131"/>
      <c r="G45" s="163"/>
      <c r="H45" s="135"/>
      <c r="I45" s="136" t="str">
        <f t="shared" si="4"/>
        <v/>
      </c>
      <c r="J45" s="137" t="str">
        <f t="shared" si="5"/>
        <v/>
      </c>
      <c r="K45" s="138"/>
      <c r="L45" s="78"/>
      <c r="M45" s="79"/>
      <c r="N45" s="76">
        <f t="shared" si="0"/>
        <v>0</v>
      </c>
      <c r="O45" s="143"/>
      <c r="P45" s="76">
        <f t="shared" si="1"/>
        <v>0</v>
      </c>
      <c r="Q45" s="143"/>
      <c r="R45" s="76">
        <f t="shared" si="2"/>
        <v>0</v>
      </c>
      <c r="S45" s="144"/>
      <c r="T45" s="76">
        <f>IF(S45='x. Dropdownmenüs'!$A$38,1,0)</f>
        <v>0</v>
      </c>
      <c r="U45" s="144"/>
      <c r="V45" s="76">
        <f t="shared" si="3"/>
        <v>0</v>
      </c>
      <c r="W45" s="145" t="str">
        <f t="shared" si="6"/>
        <v>gering</v>
      </c>
      <c r="X45" s="78"/>
      <c r="Y45" s="78"/>
      <c r="Z45" s="78"/>
      <c r="AA45" s="78"/>
      <c r="AB45" s="65" t="str">
        <f>IF(K45='x. Dropdownmenüs'!$A$25,IF(OR(X45='x. Dropdownmenüs'!$A$42,Y45='x. Dropdownmenüs'!$A$46),"Tabelle 4. überprüfen","zulässig"),"anderer Versickerungstyp gewählt")</f>
        <v>anderer Versickerungstyp gewählt</v>
      </c>
      <c r="AC45" s="65" t="str">
        <f>IF(AND(K45='x. Dropdownmenüs'!$A$26,L45='x. Dropdownmenüs'!$A$33,W45="gering"),"Zulässig ohne Behandlung wenn Ae&lt;Av",IF(K45='x. Dropdownmenüs'!$A$26,IF(OR(W45="hoch",L45='x. Dropdownmenüs'!$A$33,X45='x. Dropdownmenüs'!$A$42,Y45='x. Dropdownmenüs'!$A$46),"Tabelle 4. überprüfen","zulässig"),"anderer Versickerungstyp gewählt"))</f>
        <v>anderer Versickerungstyp gewählt</v>
      </c>
      <c r="AD45" s="65" t="str">
        <f>IF(AND(K45='x. Dropdownmenüs'!$A$27,L45='x. Dropdownmenüs'!$A$33,W45="gering"),"Zulässig am Ort des Anfalls",IF(K45='x. Dropdownmenüs'!$A$27,IF(OR(W45="hoch",L45='x. Dropdownmenüs'!$A$33,X45='x. Dropdownmenüs'!$A$42,Y45='x. Dropdownmenüs'!$A$46),"Tabelle 4. überprüfen","zulässig"),"anderer Versickerungstyp gewählt"))</f>
        <v>anderer Versickerungstyp gewählt</v>
      </c>
      <c r="AE45" s="65" t="str">
        <f>IF(K45='x. Dropdownmenüs'!$A$28,IF(X45='x. Dropdownmenüs'!$A$42,"nicht zulässig",IF(OR(Y45='x. Dropdownmenüs'!$A$46),"Tabelle 4. überprüfen","zulässig mit Behandlung")),"anderer Versickerungstyp gewählt")</f>
        <v>anderer Versickerungstyp gewählt</v>
      </c>
      <c r="AF45" s="65" t="str">
        <f>IF(K45='x. Dropdownmenüs'!$A$29,"zulässig (beliebig kombinierbar)","anderer Versickerungstyp gewählt")</f>
        <v>anderer Versickerungstyp gewählt</v>
      </c>
    </row>
    <row r="46" spans="1:32" x14ac:dyDescent="0.2">
      <c r="A46" s="168"/>
      <c r="B46" s="169"/>
      <c r="C46" s="147"/>
      <c r="D46" s="129"/>
      <c r="E46" s="130"/>
      <c r="F46" s="131"/>
      <c r="G46" s="163"/>
      <c r="H46" s="135"/>
      <c r="I46" s="136" t="str">
        <f t="shared" si="4"/>
        <v/>
      </c>
      <c r="J46" s="137" t="str">
        <f t="shared" si="5"/>
        <v/>
      </c>
      <c r="K46" s="138"/>
      <c r="L46" s="78"/>
      <c r="M46" s="79"/>
      <c r="N46" s="76">
        <f t="shared" si="0"/>
        <v>0</v>
      </c>
      <c r="O46" s="143"/>
      <c r="P46" s="76">
        <f t="shared" si="1"/>
        <v>0</v>
      </c>
      <c r="Q46" s="143"/>
      <c r="R46" s="76">
        <f t="shared" si="2"/>
        <v>0</v>
      </c>
      <c r="S46" s="144"/>
      <c r="T46" s="76">
        <f>IF(S46='x. Dropdownmenüs'!$A$38,1,0)</f>
        <v>0</v>
      </c>
      <c r="U46" s="144"/>
      <c r="V46" s="76">
        <f t="shared" si="3"/>
        <v>0</v>
      </c>
      <c r="W46" s="145" t="str">
        <f t="shared" si="6"/>
        <v>gering</v>
      </c>
      <c r="X46" s="78"/>
      <c r="Y46" s="78"/>
      <c r="Z46" s="78"/>
      <c r="AA46" s="78"/>
      <c r="AB46" s="65" t="str">
        <f>IF(K46='x. Dropdownmenüs'!$A$25,IF(OR(X46='x. Dropdownmenüs'!$A$42,Y46='x. Dropdownmenüs'!$A$46),"Tabelle 4. überprüfen","zulässig"),"anderer Versickerungstyp gewählt")</f>
        <v>anderer Versickerungstyp gewählt</v>
      </c>
      <c r="AC46" s="65" t="str">
        <f>IF(AND(K46='x. Dropdownmenüs'!$A$26,L46='x. Dropdownmenüs'!$A$33,W46="gering"),"Zulässig ohne Behandlung wenn Ae&lt;Av",IF(K46='x. Dropdownmenüs'!$A$26,IF(OR(W46="hoch",L46='x. Dropdownmenüs'!$A$33,X46='x. Dropdownmenüs'!$A$42,Y46='x. Dropdownmenüs'!$A$46),"Tabelle 4. überprüfen","zulässig"),"anderer Versickerungstyp gewählt"))</f>
        <v>anderer Versickerungstyp gewählt</v>
      </c>
      <c r="AD46" s="65" t="str">
        <f>IF(AND(K46='x. Dropdownmenüs'!$A$27,L46='x. Dropdownmenüs'!$A$33,W46="gering"),"Zulässig am Ort des Anfalls",IF(K46='x. Dropdownmenüs'!$A$27,IF(OR(W46="hoch",L46='x. Dropdownmenüs'!$A$33,X46='x. Dropdownmenüs'!$A$42,Y46='x. Dropdownmenüs'!$A$46),"Tabelle 4. überprüfen","zulässig"),"anderer Versickerungstyp gewählt"))</f>
        <v>anderer Versickerungstyp gewählt</v>
      </c>
      <c r="AE46" s="65" t="str">
        <f>IF(K46='x. Dropdownmenüs'!$A$28,IF(X46='x. Dropdownmenüs'!$A$42,"nicht zulässig",IF(OR(Y46='x. Dropdownmenüs'!$A$46),"Tabelle 4. überprüfen","zulässig mit Behandlung")),"anderer Versickerungstyp gewählt")</f>
        <v>anderer Versickerungstyp gewählt</v>
      </c>
      <c r="AF46" s="65" t="str">
        <f>IF(K46='x. Dropdownmenüs'!$A$29,"zulässig (beliebig kombinierbar)","anderer Versickerungstyp gewählt")</f>
        <v>anderer Versickerungstyp gewählt</v>
      </c>
    </row>
    <row r="47" spans="1:32" x14ac:dyDescent="0.2">
      <c r="A47" s="168"/>
      <c r="B47" s="169"/>
      <c r="C47" s="147"/>
      <c r="D47" s="129"/>
      <c r="E47" s="130"/>
      <c r="F47" s="131"/>
      <c r="G47" s="163"/>
      <c r="H47" s="135"/>
      <c r="I47" s="136" t="str">
        <f t="shared" si="4"/>
        <v/>
      </c>
      <c r="J47" s="137" t="str">
        <f t="shared" si="5"/>
        <v/>
      </c>
      <c r="K47" s="138"/>
      <c r="L47" s="78"/>
      <c r="M47" s="79"/>
      <c r="N47" s="76">
        <f t="shared" si="0"/>
        <v>0</v>
      </c>
      <c r="O47" s="143"/>
      <c r="P47" s="76">
        <f t="shared" si="1"/>
        <v>0</v>
      </c>
      <c r="Q47" s="143"/>
      <c r="R47" s="76">
        <f t="shared" si="2"/>
        <v>0</v>
      </c>
      <c r="S47" s="144"/>
      <c r="T47" s="76">
        <f>IF(S47='x. Dropdownmenüs'!$A$38,1,0)</f>
        <v>0</v>
      </c>
      <c r="U47" s="144"/>
      <c r="V47" s="76">
        <f t="shared" si="3"/>
        <v>0</v>
      </c>
      <c r="W47" s="145" t="str">
        <f t="shared" si="6"/>
        <v>gering</v>
      </c>
      <c r="X47" s="78"/>
      <c r="Y47" s="78"/>
      <c r="Z47" s="78"/>
      <c r="AA47" s="78"/>
      <c r="AB47" s="65" t="str">
        <f>IF(K47='x. Dropdownmenüs'!$A$25,IF(OR(X47='x. Dropdownmenüs'!$A$42,Y47='x. Dropdownmenüs'!$A$46),"Tabelle 4. überprüfen","zulässig"),"anderer Versickerungstyp gewählt")</f>
        <v>anderer Versickerungstyp gewählt</v>
      </c>
      <c r="AC47" s="65" t="str">
        <f>IF(AND(K47='x. Dropdownmenüs'!$A$26,L47='x. Dropdownmenüs'!$A$33,W47="gering"),"Zulässig ohne Behandlung wenn Ae&lt;Av",IF(K47='x. Dropdownmenüs'!$A$26,IF(OR(W47="hoch",L47='x. Dropdownmenüs'!$A$33,X47='x. Dropdownmenüs'!$A$42,Y47='x. Dropdownmenüs'!$A$46),"Tabelle 4. überprüfen","zulässig"),"anderer Versickerungstyp gewählt"))</f>
        <v>anderer Versickerungstyp gewählt</v>
      </c>
      <c r="AD47" s="65" t="str">
        <f>IF(AND(K47='x. Dropdownmenüs'!$A$27,L47='x. Dropdownmenüs'!$A$33,W47="gering"),"Zulässig am Ort des Anfalls",IF(K47='x. Dropdownmenüs'!$A$27,IF(OR(W47="hoch",L47='x. Dropdownmenüs'!$A$33,X47='x. Dropdownmenüs'!$A$42,Y47='x. Dropdownmenüs'!$A$46),"Tabelle 4. überprüfen","zulässig"),"anderer Versickerungstyp gewählt"))</f>
        <v>anderer Versickerungstyp gewählt</v>
      </c>
      <c r="AE47" s="65" t="str">
        <f>IF(K47='x. Dropdownmenüs'!$A$28,IF(X47='x. Dropdownmenüs'!$A$42,"nicht zulässig",IF(OR(Y47='x. Dropdownmenüs'!$A$46),"Tabelle 4. überprüfen","zulässig mit Behandlung")),"anderer Versickerungstyp gewählt")</f>
        <v>anderer Versickerungstyp gewählt</v>
      </c>
      <c r="AF47" s="65" t="str">
        <f>IF(K47='x. Dropdownmenüs'!$A$29,"zulässig (beliebig kombinierbar)","anderer Versickerungstyp gewählt")</f>
        <v>anderer Versickerungstyp gewählt</v>
      </c>
    </row>
    <row r="48" spans="1:32" x14ac:dyDescent="0.2">
      <c r="A48" s="168"/>
      <c r="B48" s="169"/>
      <c r="C48" s="147"/>
      <c r="D48" s="129"/>
      <c r="E48" s="130"/>
      <c r="F48" s="131"/>
      <c r="G48" s="163"/>
      <c r="H48" s="135"/>
      <c r="I48" s="136" t="str">
        <f t="shared" si="4"/>
        <v/>
      </c>
      <c r="J48" s="137" t="str">
        <f t="shared" si="5"/>
        <v/>
      </c>
      <c r="K48" s="138"/>
      <c r="L48" s="78"/>
      <c r="M48" s="79"/>
      <c r="N48" s="76">
        <f t="shared" si="0"/>
        <v>0</v>
      </c>
      <c r="O48" s="143"/>
      <c r="P48" s="76">
        <f t="shared" si="1"/>
        <v>0</v>
      </c>
      <c r="Q48" s="143"/>
      <c r="R48" s="76">
        <f t="shared" si="2"/>
        <v>0</v>
      </c>
      <c r="S48" s="144"/>
      <c r="T48" s="76">
        <f>IF(S48='x. Dropdownmenüs'!$A$38,1,0)</f>
        <v>0</v>
      </c>
      <c r="U48" s="144"/>
      <c r="V48" s="76">
        <f t="shared" si="3"/>
        <v>0</v>
      </c>
      <c r="W48" s="145" t="str">
        <f t="shared" si="6"/>
        <v>gering</v>
      </c>
      <c r="X48" s="78"/>
      <c r="Y48" s="78"/>
      <c r="Z48" s="78"/>
      <c r="AA48" s="78"/>
      <c r="AB48" s="65" t="str">
        <f>IF(K48='x. Dropdownmenüs'!$A$25,IF(OR(X48='x. Dropdownmenüs'!$A$42,Y48='x. Dropdownmenüs'!$A$46),"Tabelle 4. überprüfen","zulässig"),"anderer Versickerungstyp gewählt")</f>
        <v>anderer Versickerungstyp gewählt</v>
      </c>
      <c r="AC48" s="65" t="str">
        <f>IF(AND(K48='x. Dropdownmenüs'!$A$26,L48='x. Dropdownmenüs'!$A$33,W48="gering"),"Zulässig ohne Behandlung wenn Ae&lt;Av",IF(K48='x. Dropdownmenüs'!$A$26,IF(OR(W48="hoch",L48='x. Dropdownmenüs'!$A$33,X48='x. Dropdownmenüs'!$A$42,Y48='x. Dropdownmenüs'!$A$46),"Tabelle 4. überprüfen","zulässig"),"anderer Versickerungstyp gewählt"))</f>
        <v>anderer Versickerungstyp gewählt</v>
      </c>
      <c r="AD48" s="65" t="str">
        <f>IF(AND(K48='x. Dropdownmenüs'!$A$27,L48='x. Dropdownmenüs'!$A$33,W48="gering"),"Zulässig am Ort des Anfalls",IF(K48='x. Dropdownmenüs'!$A$27,IF(OR(W48="hoch",L48='x. Dropdownmenüs'!$A$33,X48='x. Dropdownmenüs'!$A$42,Y48='x. Dropdownmenüs'!$A$46),"Tabelle 4. überprüfen","zulässig"),"anderer Versickerungstyp gewählt"))</f>
        <v>anderer Versickerungstyp gewählt</v>
      </c>
      <c r="AE48" s="65" t="str">
        <f>IF(K48='x. Dropdownmenüs'!$A$28,IF(X48='x. Dropdownmenüs'!$A$42,"nicht zulässig",IF(OR(Y48='x. Dropdownmenüs'!$A$46),"Tabelle 4. überprüfen","zulässig mit Behandlung")),"anderer Versickerungstyp gewählt")</f>
        <v>anderer Versickerungstyp gewählt</v>
      </c>
      <c r="AF48" s="65" t="str">
        <f>IF(K48='x. Dropdownmenüs'!$A$29,"zulässig (beliebig kombinierbar)","anderer Versickerungstyp gewählt")</f>
        <v>anderer Versickerungstyp gewählt</v>
      </c>
    </row>
    <row r="49" spans="1:32" x14ac:dyDescent="0.2">
      <c r="A49" s="168"/>
      <c r="B49" s="169"/>
      <c r="C49" s="147"/>
      <c r="D49" s="129"/>
      <c r="E49" s="130"/>
      <c r="F49" s="131"/>
      <c r="G49" s="163"/>
      <c r="H49" s="135"/>
      <c r="I49" s="136" t="str">
        <f t="shared" si="4"/>
        <v/>
      </c>
      <c r="J49" s="137" t="str">
        <f t="shared" si="5"/>
        <v/>
      </c>
      <c r="K49" s="138"/>
      <c r="L49" s="78"/>
      <c r="M49" s="79"/>
      <c r="N49" s="76">
        <f t="shared" si="0"/>
        <v>0</v>
      </c>
      <c r="O49" s="143"/>
      <c r="P49" s="76">
        <f t="shared" si="1"/>
        <v>0</v>
      </c>
      <c r="Q49" s="143"/>
      <c r="R49" s="76">
        <f t="shared" si="2"/>
        <v>0</v>
      </c>
      <c r="S49" s="144"/>
      <c r="T49" s="76">
        <f>IF(S49='x. Dropdownmenüs'!$A$38,1,0)</f>
        <v>0</v>
      </c>
      <c r="U49" s="144"/>
      <c r="V49" s="76">
        <f t="shared" si="3"/>
        <v>0</v>
      </c>
      <c r="W49" s="145" t="str">
        <f t="shared" si="6"/>
        <v>gering</v>
      </c>
      <c r="X49" s="78"/>
      <c r="Y49" s="78"/>
      <c r="Z49" s="78"/>
      <c r="AA49" s="78"/>
      <c r="AB49" s="65" t="str">
        <f>IF(K49='x. Dropdownmenüs'!$A$25,IF(OR(X49='x. Dropdownmenüs'!$A$42,Y49='x. Dropdownmenüs'!$A$46),"Tabelle 4. überprüfen","zulässig"),"anderer Versickerungstyp gewählt")</f>
        <v>anderer Versickerungstyp gewählt</v>
      </c>
      <c r="AC49" s="65" t="str">
        <f>IF(AND(K49='x. Dropdownmenüs'!$A$26,L49='x. Dropdownmenüs'!$A$33,W49="gering"),"Zulässig ohne Behandlung wenn Ae&lt;Av",IF(K49='x. Dropdownmenüs'!$A$26,IF(OR(W49="hoch",L49='x. Dropdownmenüs'!$A$33,X49='x. Dropdownmenüs'!$A$42,Y49='x. Dropdownmenüs'!$A$46),"Tabelle 4. überprüfen","zulässig"),"anderer Versickerungstyp gewählt"))</f>
        <v>anderer Versickerungstyp gewählt</v>
      </c>
      <c r="AD49" s="65" t="str">
        <f>IF(AND(K49='x. Dropdownmenüs'!$A$27,L49='x. Dropdownmenüs'!$A$33,W49="gering"),"Zulässig am Ort des Anfalls",IF(K49='x. Dropdownmenüs'!$A$27,IF(OR(W49="hoch",L49='x. Dropdownmenüs'!$A$33,X49='x. Dropdownmenüs'!$A$42,Y49='x. Dropdownmenüs'!$A$46),"Tabelle 4. überprüfen","zulässig"),"anderer Versickerungstyp gewählt"))</f>
        <v>anderer Versickerungstyp gewählt</v>
      </c>
      <c r="AE49" s="65" t="str">
        <f>IF(K49='x. Dropdownmenüs'!$A$28,IF(X49='x. Dropdownmenüs'!$A$42,"nicht zulässig",IF(OR(Y49='x. Dropdownmenüs'!$A$46),"Tabelle 4. überprüfen","zulässig mit Behandlung")),"anderer Versickerungstyp gewählt")</f>
        <v>anderer Versickerungstyp gewählt</v>
      </c>
      <c r="AF49" s="65" t="str">
        <f>IF(K49='x. Dropdownmenüs'!$A$29,"zulässig (beliebig kombinierbar)","anderer Versickerungstyp gewählt")</f>
        <v>anderer Versickerungstyp gewählt</v>
      </c>
    </row>
    <row r="50" spans="1:32" x14ac:dyDescent="0.2">
      <c r="A50" s="168"/>
      <c r="B50" s="169"/>
      <c r="C50" s="147"/>
      <c r="D50" s="129"/>
      <c r="E50" s="130"/>
      <c r="F50" s="131"/>
      <c r="G50" s="163"/>
      <c r="H50" s="135"/>
      <c r="I50" s="136" t="str">
        <f t="shared" si="4"/>
        <v/>
      </c>
      <c r="J50" s="137" t="str">
        <f t="shared" si="5"/>
        <v/>
      </c>
      <c r="K50" s="138"/>
      <c r="L50" s="78"/>
      <c r="M50" s="79"/>
      <c r="N50" s="76">
        <f t="shared" si="0"/>
        <v>0</v>
      </c>
      <c r="O50" s="143"/>
      <c r="P50" s="76">
        <f t="shared" si="1"/>
        <v>0</v>
      </c>
      <c r="Q50" s="143"/>
      <c r="R50" s="76">
        <f t="shared" si="2"/>
        <v>0</v>
      </c>
      <c r="S50" s="144"/>
      <c r="T50" s="76">
        <f>IF(S50='x. Dropdownmenüs'!$A$38,1,0)</f>
        <v>0</v>
      </c>
      <c r="U50" s="144"/>
      <c r="V50" s="76">
        <f t="shared" si="3"/>
        <v>0</v>
      </c>
      <c r="W50" s="145" t="str">
        <f t="shared" si="6"/>
        <v>gering</v>
      </c>
      <c r="X50" s="78"/>
      <c r="Y50" s="78"/>
      <c r="Z50" s="78"/>
      <c r="AA50" s="78"/>
      <c r="AB50" s="65" t="str">
        <f>IF(K50='x. Dropdownmenüs'!$A$25,IF(OR(X50='x. Dropdownmenüs'!$A$42,Y50='x. Dropdownmenüs'!$A$46),"Tabelle 4. überprüfen","zulässig"),"anderer Versickerungstyp gewählt")</f>
        <v>anderer Versickerungstyp gewählt</v>
      </c>
      <c r="AC50" s="65" t="str">
        <f>IF(AND(K50='x. Dropdownmenüs'!$A$26,L50='x. Dropdownmenüs'!$A$33,W50="gering"),"Zulässig ohne Behandlung wenn Ae&lt;Av",IF(K50='x. Dropdownmenüs'!$A$26,IF(OR(W50="hoch",L50='x. Dropdownmenüs'!$A$33,X50='x. Dropdownmenüs'!$A$42,Y50='x. Dropdownmenüs'!$A$46),"Tabelle 4. überprüfen","zulässig"),"anderer Versickerungstyp gewählt"))</f>
        <v>anderer Versickerungstyp gewählt</v>
      </c>
      <c r="AD50" s="65" t="str">
        <f>IF(AND(K50='x. Dropdownmenüs'!$A$27,L50='x. Dropdownmenüs'!$A$33,W50="gering"),"Zulässig am Ort des Anfalls",IF(K50='x. Dropdownmenüs'!$A$27,IF(OR(W50="hoch",L50='x. Dropdownmenüs'!$A$33,X50='x. Dropdownmenüs'!$A$42,Y50='x. Dropdownmenüs'!$A$46),"Tabelle 4. überprüfen","zulässig"),"anderer Versickerungstyp gewählt"))</f>
        <v>anderer Versickerungstyp gewählt</v>
      </c>
      <c r="AE50" s="65" t="str">
        <f>IF(K50='x. Dropdownmenüs'!$A$28,IF(X50='x. Dropdownmenüs'!$A$42,"nicht zulässig",IF(OR(Y50='x. Dropdownmenüs'!$A$46),"Tabelle 4. überprüfen","zulässig mit Behandlung")),"anderer Versickerungstyp gewählt")</f>
        <v>anderer Versickerungstyp gewählt</v>
      </c>
      <c r="AF50" s="65" t="str">
        <f>IF(K50='x. Dropdownmenüs'!$A$29,"zulässig (beliebig kombinierbar)","anderer Versickerungstyp gewählt")</f>
        <v>anderer Versickerungstyp gewählt</v>
      </c>
    </row>
    <row r="51" spans="1:32" x14ac:dyDescent="0.2">
      <c r="A51" s="168"/>
      <c r="B51" s="169"/>
      <c r="C51" s="147"/>
      <c r="D51" s="129"/>
      <c r="E51" s="130"/>
      <c r="F51" s="131"/>
      <c r="G51" s="163"/>
      <c r="H51" s="135"/>
      <c r="I51" s="136" t="str">
        <f t="shared" si="4"/>
        <v/>
      </c>
      <c r="J51" s="137" t="str">
        <f t="shared" si="5"/>
        <v/>
      </c>
      <c r="K51" s="138"/>
      <c r="L51" s="78"/>
      <c r="M51" s="79"/>
      <c r="N51" s="76">
        <f t="shared" si="0"/>
        <v>0</v>
      </c>
      <c r="O51" s="143"/>
      <c r="P51" s="76">
        <f t="shared" si="1"/>
        <v>0</v>
      </c>
      <c r="Q51" s="143"/>
      <c r="R51" s="76">
        <f t="shared" si="2"/>
        <v>0</v>
      </c>
      <c r="S51" s="144"/>
      <c r="T51" s="76">
        <f>IF(S51='x. Dropdownmenüs'!$A$38,1,0)</f>
        <v>0</v>
      </c>
      <c r="U51" s="144"/>
      <c r="V51" s="76">
        <f t="shared" si="3"/>
        <v>0</v>
      </c>
      <c r="W51" s="145" t="str">
        <f t="shared" si="6"/>
        <v>gering</v>
      </c>
      <c r="X51" s="78"/>
      <c r="Y51" s="78"/>
      <c r="Z51" s="78"/>
      <c r="AA51" s="78"/>
      <c r="AB51" s="65" t="str">
        <f>IF(K51='x. Dropdownmenüs'!$A$25,IF(OR(X51='x. Dropdownmenüs'!$A$42,Y51='x. Dropdownmenüs'!$A$46),"Tabelle 4. überprüfen","zulässig"),"anderer Versickerungstyp gewählt")</f>
        <v>anderer Versickerungstyp gewählt</v>
      </c>
      <c r="AC51" s="65" t="str">
        <f>IF(AND(K51='x. Dropdownmenüs'!$A$26,L51='x. Dropdownmenüs'!$A$33,W51="gering"),"Zulässig ohne Behandlung wenn Ae&lt;Av",IF(K51='x. Dropdownmenüs'!$A$26,IF(OR(W51="hoch",L51='x. Dropdownmenüs'!$A$33,X51='x. Dropdownmenüs'!$A$42,Y51='x. Dropdownmenüs'!$A$46),"Tabelle 4. überprüfen","zulässig"),"anderer Versickerungstyp gewählt"))</f>
        <v>anderer Versickerungstyp gewählt</v>
      </c>
      <c r="AD51" s="65" t="str">
        <f>IF(AND(K51='x. Dropdownmenüs'!$A$27,L51='x. Dropdownmenüs'!$A$33,W51="gering"),"Zulässig am Ort des Anfalls",IF(K51='x. Dropdownmenüs'!$A$27,IF(OR(W51="hoch",L51='x. Dropdownmenüs'!$A$33,X51='x. Dropdownmenüs'!$A$42,Y51='x. Dropdownmenüs'!$A$46),"Tabelle 4. überprüfen","zulässig"),"anderer Versickerungstyp gewählt"))</f>
        <v>anderer Versickerungstyp gewählt</v>
      </c>
      <c r="AE51" s="65" t="str">
        <f>IF(K51='x. Dropdownmenüs'!$A$28,IF(X51='x. Dropdownmenüs'!$A$42,"nicht zulässig",IF(OR(Y51='x. Dropdownmenüs'!$A$46),"Tabelle 4. überprüfen","zulässig mit Behandlung")),"anderer Versickerungstyp gewählt")</f>
        <v>anderer Versickerungstyp gewählt</v>
      </c>
      <c r="AF51" s="65" t="str">
        <f>IF(K51='x. Dropdownmenüs'!$A$29,"zulässig (beliebig kombinierbar)","anderer Versickerungstyp gewählt")</f>
        <v>anderer Versickerungstyp gewählt</v>
      </c>
    </row>
    <row r="52" spans="1:32" x14ac:dyDescent="0.2">
      <c r="A52" s="168"/>
      <c r="B52" s="169"/>
      <c r="C52" s="147"/>
      <c r="D52" s="129"/>
      <c r="E52" s="130"/>
      <c r="F52" s="131"/>
      <c r="G52" s="163"/>
      <c r="H52" s="135"/>
      <c r="I52" s="136" t="str">
        <f t="shared" si="4"/>
        <v/>
      </c>
      <c r="J52" s="137" t="str">
        <f t="shared" si="5"/>
        <v/>
      </c>
      <c r="K52" s="138"/>
      <c r="L52" s="78"/>
      <c r="M52" s="79"/>
      <c r="N52" s="76">
        <f t="shared" si="0"/>
        <v>0</v>
      </c>
      <c r="O52" s="143"/>
      <c r="P52" s="76">
        <f t="shared" si="1"/>
        <v>0</v>
      </c>
      <c r="Q52" s="143"/>
      <c r="R52" s="76">
        <f t="shared" si="2"/>
        <v>0</v>
      </c>
      <c r="S52" s="144"/>
      <c r="T52" s="76">
        <f>IF(S52='x. Dropdownmenüs'!$A$38,1,0)</f>
        <v>0</v>
      </c>
      <c r="U52" s="144"/>
      <c r="V52" s="76">
        <f t="shared" si="3"/>
        <v>0</v>
      </c>
      <c r="W52" s="145" t="str">
        <f t="shared" si="6"/>
        <v>gering</v>
      </c>
      <c r="X52" s="78"/>
      <c r="Y52" s="78"/>
      <c r="Z52" s="78"/>
      <c r="AA52" s="78"/>
      <c r="AB52" s="65" t="str">
        <f>IF(K52='x. Dropdownmenüs'!$A$25,IF(OR(X52='x. Dropdownmenüs'!$A$42,Y52='x. Dropdownmenüs'!$A$46),"Tabelle 4. überprüfen","zulässig"),"anderer Versickerungstyp gewählt")</f>
        <v>anderer Versickerungstyp gewählt</v>
      </c>
      <c r="AC52" s="65" t="str">
        <f>IF(AND(K52='x. Dropdownmenüs'!$A$26,L52='x. Dropdownmenüs'!$A$33,W52="gering"),"Zulässig ohne Behandlung wenn Ae&lt;Av",IF(K52='x. Dropdownmenüs'!$A$26,IF(OR(W52="hoch",L52='x. Dropdownmenüs'!$A$33,X52='x. Dropdownmenüs'!$A$42,Y52='x. Dropdownmenüs'!$A$46),"Tabelle 4. überprüfen","zulässig"),"anderer Versickerungstyp gewählt"))</f>
        <v>anderer Versickerungstyp gewählt</v>
      </c>
      <c r="AD52" s="65" t="str">
        <f>IF(AND(K52='x. Dropdownmenüs'!$A$27,L52='x. Dropdownmenüs'!$A$33,W52="gering"),"Zulässig am Ort des Anfalls",IF(K52='x. Dropdownmenüs'!$A$27,IF(OR(W52="hoch",L52='x. Dropdownmenüs'!$A$33,X52='x. Dropdownmenüs'!$A$42,Y52='x. Dropdownmenüs'!$A$46),"Tabelle 4. überprüfen","zulässig"),"anderer Versickerungstyp gewählt"))</f>
        <v>anderer Versickerungstyp gewählt</v>
      </c>
      <c r="AE52" s="65" t="str">
        <f>IF(K52='x. Dropdownmenüs'!$A$28,IF(X52='x. Dropdownmenüs'!$A$42,"nicht zulässig",IF(OR(Y52='x. Dropdownmenüs'!$A$46),"Tabelle 4. überprüfen","zulässig mit Behandlung")),"anderer Versickerungstyp gewählt")</f>
        <v>anderer Versickerungstyp gewählt</v>
      </c>
      <c r="AF52" s="65" t="str">
        <f>IF(K52='x. Dropdownmenüs'!$A$29,"zulässig (beliebig kombinierbar)","anderer Versickerungstyp gewählt")</f>
        <v>anderer Versickerungstyp gewählt</v>
      </c>
    </row>
    <row r="53" spans="1:32" x14ac:dyDescent="0.2">
      <c r="A53" s="168"/>
      <c r="B53" s="169"/>
      <c r="C53" s="147"/>
      <c r="D53" s="129"/>
      <c r="E53" s="130"/>
      <c r="F53" s="131"/>
      <c r="G53" s="163"/>
      <c r="H53" s="135"/>
      <c r="I53" s="136" t="str">
        <f t="shared" si="4"/>
        <v/>
      </c>
      <c r="J53" s="137" t="str">
        <f t="shared" si="5"/>
        <v/>
      </c>
      <c r="K53" s="138"/>
      <c r="L53" s="78"/>
      <c r="M53" s="79"/>
      <c r="N53" s="76">
        <f t="shared" si="0"/>
        <v>0</v>
      </c>
      <c r="O53" s="143"/>
      <c r="P53" s="76">
        <f t="shared" si="1"/>
        <v>0</v>
      </c>
      <c r="Q53" s="143"/>
      <c r="R53" s="76">
        <f t="shared" si="2"/>
        <v>0</v>
      </c>
      <c r="S53" s="144"/>
      <c r="T53" s="76">
        <f>IF(S53='x. Dropdownmenüs'!$A$38,1,0)</f>
        <v>0</v>
      </c>
      <c r="U53" s="144"/>
      <c r="V53" s="76">
        <f t="shared" si="3"/>
        <v>0</v>
      </c>
      <c r="W53" s="145" t="str">
        <f t="shared" si="6"/>
        <v>gering</v>
      </c>
      <c r="X53" s="78"/>
      <c r="Y53" s="78"/>
      <c r="Z53" s="78"/>
      <c r="AA53" s="78"/>
      <c r="AB53" s="65" t="str">
        <f>IF(K53='x. Dropdownmenüs'!$A$25,IF(OR(X53='x. Dropdownmenüs'!$A$42,Y53='x. Dropdownmenüs'!$A$46),"Tabelle 4. überprüfen","zulässig"),"anderer Versickerungstyp gewählt")</f>
        <v>anderer Versickerungstyp gewählt</v>
      </c>
      <c r="AC53" s="65" t="str">
        <f>IF(AND(K53='x. Dropdownmenüs'!$A$26,L53='x. Dropdownmenüs'!$A$33,W53="gering"),"Zulässig ohne Behandlung wenn Ae&lt;Av",IF(K53='x. Dropdownmenüs'!$A$26,IF(OR(W53="hoch",L53='x. Dropdownmenüs'!$A$33,X53='x. Dropdownmenüs'!$A$42,Y53='x. Dropdownmenüs'!$A$46),"Tabelle 4. überprüfen","zulässig"),"anderer Versickerungstyp gewählt"))</f>
        <v>anderer Versickerungstyp gewählt</v>
      </c>
      <c r="AD53" s="65" t="str">
        <f>IF(AND(K53='x. Dropdownmenüs'!$A$27,L53='x. Dropdownmenüs'!$A$33,W53="gering"),"Zulässig am Ort des Anfalls",IF(K53='x. Dropdownmenüs'!$A$27,IF(OR(W53="hoch",L53='x. Dropdownmenüs'!$A$33,X53='x. Dropdownmenüs'!$A$42,Y53='x. Dropdownmenüs'!$A$46),"Tabelle 4. überprüfen","zulässig"),"anderer Versickerungstyp gewählt"))</f>
        <v>anderer Versickerungstyp gewählt</v>
      </c>
      <c r="AE53" s="65" t="str">
        <f>IF(K53='x. Dropdownmenüs'!$A$28,IF(X53='x. Dropdownmenüs'!$A$42,"nicht zulässig",IF(OR(Y53='x. Dropdownmenüs'!$A$46),"Tabelle 4. überprüfen","zulässig mit Behandlung")),"anderer Versickerungstyp gewählt")</f>
        <v>anderer Versickerungstyp gewählt</v>
      </c>
      <c r="AF53" s="65" t="str">
        <f>IF(K53='x. Dropdownmenüs'!$A$29,"zulässig (beliebig kombinierbar)","anderer Versickerungstyp gewählt")</f>
        <v>anderer Versickerungstyp gewählt</v>
      </c>
    </row>
    <row r="54" spans="1:32" x14ac:dyDescent="0.2">
      <c r="A54" s="168"/>
      <c r="B54" s="169"/>
      <c r="C54" s="147"/>
      <c r="D54" s="129"/>
      <c r="E54" s="130"/>
      <c r="F54" s="131"/>
      <c r="G54" s="163"/>
      <c r="H54" s="135"/>
      <c r="I54" s="136" t="str">
        <f t="shared" si="4"/>
        <v/>
      </c>
      <c r="J54" s="137" t="str">
        <f t="shared" si="5"/>
        <v/>
      </c>
      <c r="K54" s="138"/>
      <c r="L54" s="78"/>
      <c r="M54" s="79"/>
      <c r="N54" s="76">
        <f t="shared" si="0"/>
        <v>0</v>
      </c>
      <c r="O54" s="143"/>
      <c r="P54" s="76">
        <f t="shared" si="1"/>
        <v>0</v>
      </c>
      <c r="Q54" s="143"/>
      <c r="R54" s="76">
        <f t="shared" si="2"/>
        <v>0</v>
      </c>
      <c r="S54" s="144"/>
      <c r="T54" s="76">
        <f>IF(S54='x. Dropdownmenüs'!$A$38,1,0)</f>
        <v>0</v>
      </c>
      <c r="U54" s="144"/>
      <c r="V54" s="76">
        <f t="shared" si="3"/>
        <v>0</v>
      </c>
      <c r="W54" s="145" t="str">
        <f t="shared" si="6"/>
        <v>gering</v>
      </c>
      <c r="X54" s="78"/>
      <c r="Y54" s="78"/>
      <c r="Z54" s="78"/>
      <c r="AA54" s="78"/>
      <c r="AB54" s="65" t="str">
        <f>IF(K54='x. Dropdownmenüs'!$A$25,IF(OR(X54='x. Dropdownmenüs'!$A$42,Y54='x. Dropdownmenüs'!$A$46),"Tabelle 4. überprüfen","zulässig"),"anderer Versickerungstyp gewählt")</f>
        <v>anderer Versickerungstyp gewählt</v>
      </c>
      <c r="AC54" s="65" t="str">
        <f>IF(AND(K54='x. Dropdownmenüs'!$A$26,L54='x. Dropdownmenüs'!$A$33,W54="gering"),"Zulässig ohne Behandlung wenn Ae&lt;Av",IF(K54='x. Dropdownmenüs'!$A$26,IF(OR(W54="hoch",L54='x. Dropdownmenüs'!$A$33,X54='x. Dropdownmenüs'!$A$42,Y54='x. Dropdownmenüs'!$A$46),"Tabelle 4. überprüfen","zulässig"),"anderer Versickerungstyp gewählt"))</f>
        <v>anderer Versickerungstyp gewählt</v>
      </c>
      <c r="AD54" s="65" t="str">
        <f>IF(AND(K54='x. Dropdownmenüs'!$A$27,L54='x. Dropdownmenüs'!$A$33,W54="gering"),"Zulässig am Ort des Anfalls",IF(K54='x. Dropdownmenüs'!$A$27,IF(OR(W54="hoch",L54='x. Dropdownmenüs'!$A$33,X54='x. Dropdownmenüs'!$A$42,Y54='x. Dropdownmenüs'!$A$46),"Tabelle 4. überprüfen","zulässig"),"anderer Versickerungstyp gewählt"))</f>
        <v>anderer Versickerungstyp gewählt</v>
      </c>
      <c r="AE54" s="65" t="str">
        <f>IF(K54='x. Dropdownmenüs'!$A$28,IF(X54='x. Dropdownmenüs'!$A$42,"nicht zulässig",IF(OR(Y54='x. Dropdownmenüs'!$A$46),"Tabelle 4. überprüfen","zulässig mit Behandlung")),"anderer Versickerungstyp gewählt")</f>
        <v>anderer Versickerungstyp gewählt</v>
      </c>
      <c r="AF54" s="65" t="str">
        <f>IF(K54='x. Dropdownmenüs'!$A$29,"zulässig (beliebig kombinierbar)","anderer Versickerungstyp gewählt")</f>
        <v>anderer Versickerungstyp gewählt</v>
      </c>
    </row>
    <row r="55" spans="1:32" x14ac:dyDescent="0.2">
      <c r="A55" s="168"/>
      <c r="B55" s="169"/>
      <c r="C55" s="147"/>
      <c r="D55" s="129"/>
      <c r="E55" s="130"/>
      <c r="F55" s="131"/>
      <c r="G55" s="163"/>
      <c r="H55" s="135"/>
      <c r="I55" s="136" t="str">
        <f t="shared" si="4"/>
        <v/>
      </c>
      <c r="J55" s="137" t="str">
        <f t="shared" si="5"/>
        <v/>
      </c>
      <c r="K55" s="138"/>
      <c r="L55" s="78"/>
      <c r="M55" s="79"/>
      <c r="N55" s="76">
        <f t="shared" si="0"/>
        <v>0</v>
      </c>
      <c r="O55" s="143"/>
      <c r="P55" s="76">
        <f t="shared" si="1"/>
        <v>0</v>
      </c>
      <c r="Q55" s="143"/>
      <c r="R55" s="76">
        <f t="shared" si="2"/>
        <v>0</v>
      </c>
      <c r="S55" s="144"/>
      <c r="T55" s="76">
        <f>IF(S55='x. Dropdownmenüs'!$A$38,1,0)</f>
        <v>0</v>
      </c>
      <c r="U55" s="144"/>
      <c r="V55" s="76">
        <f t="shared" si="3"/>
        <v>0</v>
      </c>
      <c r="W55" s="145" t="str">
        <f t="shared" si="6"/>
        <v>gering</v>
      </c>
      <c r="X55" s="78"/>
      <c r="Y55" s="78"/>
      <c r="Z55" s="78"/>
      <c r="AA55" s="78"/>
      <c r="AB55" s="65" t="str">
        <f>IF(K55='x. Dropdownmenüs'!$A$25,IF(OR(X55='x. Dropdownmenüs'!$A$42,Y55='x. Dropdownmenüs'!$A$46),"Tabelle 4. überprüfen","zulässig"),"anderer Versickerungstyp gewählt")</f>
        <v>anderer Versickerungstyp gewählt</v>
      </c>
      <c r="AC55" s="65" t="str">
        <f>IF(AND(K55='x. Dropdownmenüs'!$A$26,L55='x. Dropdownmenüs'!$A$33,W55="gering"),"Zulässig ohne Behandlung wenn Ae&lt;Av",IF(K55='x. Dropdownmenüs'!$A$26,IF(OR(W55="hoch",L55='x. Dropdownmenüs'!$A$33,X55='x. Dropdownmenüs'!$A$42,Y55='x. Dropdownmenüs'!$A$46),"Tabelle 4. überprüfen","zulässig"),"anderer Versickerungstyp gewählt"))</f>
        <v>anderer Versickerungstyp gewählt</v>
      </c>
      <c r="AD55" s="65" t="str">
        <f>IF(AND(K55='x. Dropdownmenüs'!$A$27,L55='x. Dropdownmenüs'!$A$33,W55="gering"),"Zulässig am Ort des Anfalls",IF(K55='x. Dropdownmenüs'!$A$27,IF(OR(W55="hoch",L55='x. Dropdownmenüs'!$A$33,X55='x. Dropdownmenüs'!$A$42,Y55='x. Dropdownmenüs'!$A$46),"Tabelle 4. überprüfen","zulässig"),"anderer Versickerungstyp gewählt"))</f>
        <v>anderer Versickerungstyp gewählt</v>
      </c>
      <c r="AE55" s="65" t="str">
        <f>IF(K55='x. Dropdownmenüs'!$A$28,IF(X55='x. Dropdownmenüs'!$A$42,"nicht zulässig",IF(OR(Y55='x. Dropdownmenüs'!$A$46),"Tabelle 4. überprüfen","zulässig mit Behandlung")),"anderer Versickerungstyp gewählt")</f>
        <v>anderer Versickerungstyp gewählt</v>
      </c>
      <c r="AF55" s="65" t="str">
        <f>IF(K55='x. Dropdownmenüs'!$A$29,"zulässig (beliebig kombinierbar)","anderer Versickerungstyp gewählt")</f>
        <v>anderer Versickerungstyp gewählt</v>
      </c>
    </row>
    <row r="56" spans="1:32" x14ac:dyDescent="0.2">
      <c r="A56" s="168"/>
      <c r="B56" s="169"/>
      <c r="C56" s="147"/>
      <c r="D56" s="129"/>
      <c r="E56" s="130"/>
      <c r="F56" s="131"/>
      <c r="G56" s="163"/>
      <c r="H56" s="135"/>
      <c r="I56" s="136" t="str">
        <f t="shared" si="4"/>
        <v/>
      </c>
      <c r="J56" s="137" t="str">
        <f t="shared" si="5"/>
        <v/>
      </c>
      <c r="K56" s="138"/>
      <c r="L56" s="78"/>
      <c r="M56" s="79"/>
      <c r="N56" s="76">
        <f t="shared" si="0"/>
        <v>0</v>
      </c>
      <c r="O56" s="143"/>
      <c r="P56" s="76">
        <f t="shared" si="1"/>
        <v>0</v>
      </c>
      <c r="Q56" s="143"/>
      <c r="R56" s="76">
        <f t="shared" si="2"/>
        <v>0</v>
      </c>
      <c r="S56" s="144"/>
      <c r="T56" s="76">
        <f>IF(S56='x. Dropdownmenüs'!$A$38,1,0)</f>
        <v>0</v>
      </c>
      <c r="U56" s="144"/>
      <c r="V56" s="76">
        <f t="shared" si="3"/>
        <v>0</v>
      </c>
      <c r="W56" s="145" t="str">
        <f t="shared" si="6"/>
        <v>gering</v>
      </c>
      <c r="X56" s="78"/>
      <c r="Y56" s="78"/>
      <c r="Z56" s="78"/>
      <c r="AA56" s="78"/>
      <c r="AB56" s="65" t="str">
        <f>IF(K56='x. Dropdownmenüs'!$A$25,IF(OR(X56='x. Dropdownmenüs'!$A$42,Y56='x. Dropdownmenüs'!$A$46),"Tabelle 4. überprüfen","zulässig"),"anderer Versickerungstyp gewählt")</f>
        <v>anderer Versickerungstyp gewählt</v>
      </c>
      <c r="AC56" s="65" t="str">
        <f>IF(AND(K56='x. Dropdownmenüs'!$A$26,L56='x. Dropdownmenüs'!$A$33,W56="gering"),"Zulässig ohne Behandlung wenn Ae&lt;Av",IF(K56='x. Dropdownmenüs'!$A$26,IF(OR(W56="hoch",L56='x. Dropdownmenüs'!$A$33,X56='x. Dropdownmenüs'!$A$42,Y56='x. Dropdownmenüs'!$A$46),"Tabelle 4. überprüfen","zulässig"),"anderer Versickerungstyp gewählt"))</f>
        <v>anderer Versickerungstyp gewählt</v>
      </c>
      <c r="AD56" s="65" t="str">
        <f>IF(AND(K56='x. Dropdownmenüs'!$A$27,L56='x. Dropdownmenüs'!$A$33,W56="gering"),"Zulässig am Ort des Anfalls",IF(K56='x. Dropdownmenüs'!$A$27,IF(OR(W56="hoch",L56='x. Dropdownmenüs'!$A$33,X56='x. Dropdownmenüs'!$A$42,Y56='x. Dropdownmenüs'!$A$46),"Tabelle 4. überprüfen","zulässig"),"anderer Versickerungstyp gewählt"))</f>
        <v>anderer Versickerungstyp gewählt</v>
      </c>
      <c r="AE56" s="65" t="str">
        <f>IF(K56='x. Dropdownmenüs'!$A$28,IF(X56='x. Dropdownmenüs'!$A$42,"nicht zulässig",IF(OR(Y56='x. Dropdownmenüs'!$A$46),"Tabelle 4. überprüfen","zulässig mit Behandlung")),"anderer Versickerungstyp gewählt")</f>
        <v>anderer Versickerungstyp gewählt</v>
      </c>
      <c r="AF56" s="65" t="str">
        <f>IF(K56='x. Dropdownmenüs'!$A$29,"zulässig (beliebig kombinierbar)","anderer Versickerungstyp gewählt")</f>
        <v>anderer Versickerungstyp gewählt</v>
      </c>
    </row>
    <row r="57" spans="1:32" x14ac:dyDescent="0.2">
      <c r="A57" s="168"/>
      <c r="B57" s="169"/>
      <c r="C57" s="147"/>
      <c r="D57" s="129"/>
      <c r="E57" s="130"/>
      <c r="F57" s="131"/>
      <c r="G57" s="163"/>
      <c r="H57" s="135"/>
      <c r="I57" s="136" t="str">
        <f t="shared" si="4"/>
        <v/>
      </c>
      <c r="J57" s="137" t="str">
        <f t="shared" si="5"/>
        <v/>
      </c>
      <c r="K57" s="138"/>
      <c r="L57" s="78"/>
      <c r="M57" s="79"/>
      <c r="N57" s="76">
        <f t="shared" si="0"/>
        <v>0</v>
      </c>
      <c r="O57" s="143"/>
      <c r="P57" s="76">
        <f t="shared" si="1"/>
        <v>0</v>
      </c>
      <c r="Q57" s="143"/>
      <c r="R57" s="76">
        <f t="shared" si="2"/>
        <v>0</v>
      </c>
      <c r="S57" s="144"/>
      <c r="T57" s="76">
        <f>IF(S57='x. Dropdownmenüs'!$A$38,1,0)</f>
        <v>0</v>
      </c>
      <c r="U57" s="144"/>
      <c r="V57" s="76">
        <f t="shared" si="3"/>
        <v>0</v>
      </c>
      <c r="W57" s="145" t="str">
        <f t="shared" si="6"/>
        <v>gering</v>
      </c>
      <c r="X57" s="78"/>
      <c r="Y57" s="78"/>
      <c r="Z57" s="78"/>
      <c r="AA57" s="78"/>
      <c r="AB57" s="65" t="str">
        <f>IF(K57='x. Dropdownmenüs'!$A$25,IF(OR(X57='x. Dropdownmenüs'!$A$42,Y57='x. Dropdownmenüs'!$A$46),"Tabelle 4. überprüfen","zulässig"),"anderer Versickerungstyp gewählt")</f>
        <v>anderer Versickerungstyp gewählt</v>
      </c>
      <c r="AC57" s="65" t="str">
        <f>IF(AND(K57='x. Dropdownmenüs'!$A$26,L57='x. Dropdownmenüs'!$A$33,W57="gering"),"Zulässig ohne Behandlung wenn Ae&lt;Av",IF(K57='x. Dropdownmenüs'!$A$26,IF(OR(W57="hoch",L57='x. Dropdownmenüs'!$A$33,X57='x. Dropdownmenüs'!$A$42,Y57='x. Dropdownmenüs'!$A$46),"Tabelle 4. überprüfen","zulässig"),"anderer Versickerungstyp gewählt"))</f>
        <v>anderer Versickerungstyp gewählt</v>
      </c>
      <c r="AD57" s="65" t="str">
        <f>IF(AND(K57='x. Dropdownmenüs'!$A$27,L57='x. Dropdownmenüs'!$A$33,W57="gering"),"Zulässig am Ort des Anfalls",IF(K57='x. Dropdownmenüs'!$A$27,IF(OR(W57="hoch",L57='x. Dropdownmenüs'!$A$33,X57='x. Dropdownmenüs'!$A$42,Y57='x. Dropdownmenüs'!$A$46),"Tabelle 4. überprüfen","zulässig"),"anderer Versickerungstyp gewählt"))</f>
        <v>anderer Versickerungstyp gewählt</v>
      </c>
      <c r="AE57" s="65" t="str">
        <f>IF(K57='x. Dropdownmenüs'!$A$28,IF(X57='x. Dropdownmenüs'!$A$42,"nicht zulässig",IF(OR(Y57='x. Dropdownmenüs'!$A$46),"Tabelle 4. überprüfen","zulässig mit Behandlung")),"anderer Versickerungstyp gewählt")</f>
        <v>anderer Versickerungstyp gewählt</v>
      </c>
      <c r="AF57" s="65" t="str">
        <f>IF(K57='x. Dropdownmenüs'!$A$29,"zulässig (beliebig kombinierbar)","anderer Versickerungstyp gewählt")</f>
        <v>anderer Versickerungstyp gewählt</v>
      </c>
    </row>
    <row r="58" spans="1:32" x14ac:dyDescent="0.2">
      <c r="A58" s="168"/>
      <c r="B58" s="169"/>
      <c r="C58" s="147"/>
      <c r="D58" s="129"/>
      <c r="E58" s="130"/>
      <c r="F58" s="131"/>
      <c r="G58" s="163"/>
      <c r="H58" s="135"/>
      <c r="I58" s="136" t="str">
        <f t="shared" si="4"/>
        <v/>
      </c>
      <c r="J58" s="137" t="str">
        <f t="shared" si="5"/>
        <v/>
      </c>
      <c r="K58" s="138"/>
      <c r="L58" s="78"/>
      <c r="M58" s="79"/>
      <c r="N58" s="76">
        <f t="shared" si="0"/>
        <v>0</v>
      </c>
      <c r="O58" s="143"/>
      <c r="P58" s="76">
        <f t="shared" si="1"/>
        <v>0</v>
      </c>
      <c r="Q58" s="143"/>
      <c r="R58" s="76">
        <f t="shared" si="2"/>
        <v>0</v>
      </c>
      <c r="S58" s="144"/>
      <c r="T58" s="76">
        <f>IF(S58='x. Dropdownmenüs'!$A$38,1,0)</f>
        <v>0</v>
      </c>
      <c r="U58" s="144"/>
      <c r="V58" s="76">
        <f t="shared" si="3"/>
        <v>0</v>
      </c>
      <c r="W58" s="145" t="str">
        <f t="shared" si="6"/>
        <v>gering</v>
      </c>
      <c r="X58" s="78"/>
      <c r="Y58" s="78"/>
      <c r="Z58" s="78"/>
      <c r="AA58" s="78"/>
      <c r="AB58" s="65" t="str">
        <f>IF(K58='x. Dropdownmenüs'!$A$25,IF(OR(X58='x. Dropdownmenüs'!$A$42,Y58='x. Dropdownmenüs'!$A$46),"Tabelle 4. überprüfen","zulässig"),"anderer Versickerungstyp gewählt")</f>
        <v>anderer Versickerungstyp gewählt</v>
      </c>
      <c r="AC58" s="65" t="str">
        <f>IF(AND(K58='x. Dropdownmenüs'!$A$26,L58='x. Dropdownmenüs'!$A$33,W58="gering"),"Zulässig ohne Behandlung wenn Ae&lt;Av",IF(K58='x. Dropdownmenüs'!$A$26,IF(OR(W58="hoch",L58='x. Dropdownmenüs'!$A$33,X58='x. Dropdownmenüs'!$A$42,Y58='x. Dropdownmenüs'!$A$46),"Tabelle 4. überprüfen","zulässig"),"anderer Versickerungstyp gewählt"))</f>
        <v>anderer Versickerungstyp gewählt</v>
      </c>
      <c r="AD58" s="65" t="str">
        <f>IF(AND(K58='x. Dropdownmenüs'!$A$27,L58='x. Dropdownmenüs'!$A$33,W58="gering"),"Zulässig am Ort des Anfalls",IF(K58='x. Dropdownmenüs'!$A$27,IF(OR(W58="hoch",L58='x. Dropdownmenüs'!$A$33,X58='x. Dropdownmenüs'!$A$42,Y58='x. Dropdownmenüs'!$A$46),"Tabelle 4. überprüfen","zulässig"),"anderer Versickerungstyp gewählt"))</f>
        <v>anderer Versickerungstyp gewählt</v>
      </c>
      <c r="AE58" s="65" t="str">
        <f>IF(K58='x. Dropdownmenüs'!$A$28,IF(X58='x. Dropdownmenüs'!$A$42,"nicht zulässig",IF(OR(Y58='x. Dropdownmenüs'!$A$46),"Tabelle 4. überprüfen","zulässig mit Behandlung")),"anderer Versickerungstyp gewählt")</f>
        <v>anderer Versickerungstyp gewählt</v>
      </c>
      <c r="AF58" s="65" t="str">
        <f>IF(K58='x. Dropdownmenüs'!$A$29,"zulässig (beliebig kombinierbar)","anderer Versickerungstyp gewählt")</f>
        <v>anderer Versickerungstyp gewählt</v>
      </c>
    </row>
    <row r="59" spans="1:32" x14ac:dyDescent="0.2">
      <c r="A59" s="168"/>
      <c r="B59" s="169"/>
      <c r="C59" s="147"/>
      <c r="D59" s="129"/>
      <c r="E59" s="130"/>
      <c r="F59" s="131"/>
      <c r="G59" s="163"/>
      <c r="H59" s="135"/>
      <c r="I59" s="136" t="str">
        <f t="shared" si="4"/>
        <v/>
      </c>
      <c r="J59" s="137" t="str">
        <f t="shared" si="5"/>
        <v/>
      </c>
      <c r="K59" s="138"/>
      <c r="L59" s="78"/>
      <c r="M59" s="79"/>
      <c r="N59" s="76">
        <f t="shared" si="0"/>
        <v>0</v>
      </c>
      <c r="O59" s="143"/>
      <c r="P59" s="76">
        <f t="shared" si="1"/>
        <v>0</v>
      </c>
      <c r="Q59" s="143"/>
      <c r="R59" s="76">
        <f t="shared" si="2"/>
        <v>0</v>
      </c>
      <c r="S59" s="144"/>
      <c r="T59" s="76">
        <f>IF(S59='x. Dropdownmenüs'!$A$38,1,0)</f>
        <v>0</v>
      </c>
      <c r="U59" s="144"/>
      <c r="V59" s="76">
        <f t="shared" si="3"/>
        <v>0</v>
      </c>
      <c r="W59" s="145" t="str">
        <f t="shared" si="6"/>
        <v>gering</v>
      </c>
      <c r="X59" s="78"/>
      <c r="Y59" s="78"/>
      <c r="Z59" s="78"/>
      <c r="AA59" s="78"/>
      <c r="AB59" s="65" t="str">
        <f>IF(K59='x. Dropdownmenüs'!$A$25,IF(OR(X59='x. Dropdownmenüs'!$A$42,Y59='x. Dropdownmenüs'!$A$46),"Tabelle 4. überprüfen","zulässig"),"anderer Versickerungstyp gewählt")</f>
        <v>anderer Versickerungstyp gewählt</v>
      </c>
      <c r="AC59" s="65" t="str">
        <f>IF(AND(K59='x. Dropdownmenüs'!$A$26,L59='x. Dropdownmenüs'!$A$33,W59="gering"),"Zulässig ohne Behandlung wenn Ae&lt;Av",IF(K59='x. Dropdownmenüs'!$A$26,IF(OR(W59="hoch",L59='x. Dropdownmenüs'!$A$33,X59='x. Dropdownmenüs'!$A$42,Y59='x. Dropdownmenüs'!$A$46),"Tabelle 4. überprüfen","zulässig"),"anderer Versickerungstyp gewählt"))</f>
        <v>anderer Versickerungstyp gewählt</v>
      </c>
      <c r="AD59" s="65" t="str">
        <f>IF(AND(K59='x. Dropdownmenüs'!$A$27,L59='x. Dropdownmenüs'!$A$33,W59="gering"),"Zulässig am Ort des Anfalls",IF(K59='x. Dropdownmenüs'!$A$27,IF(OR(W59="hoch",L59='x. Dropdownmenüs'!$A$33,X59='x. Dropdownmenüs'!$A$42,Y59='x. Dropdownmenüs'!$A$46),"Tabelle 4. überprüfen","zulässig"),"anderer Versickerungstyp gewählt"))</f>
        <v>anderer Versickerungstyp gewählt</v>
      </c>
      <c r="AE59" s="65" t="str">
        <f>IF(K59='x. Dropdownmenüs'!$A$28,IF(X59='x. Dropdownmenüs'!$A$42,"nicht zulässig",IF(OR(Y59='x. Dropdownmenüs'!$A$46),"Tabelle 4. überprüfen","zulässig mit Behandlung")),"anderer Versickerungstyp gewählt")</f>
        <v>anderer Versickerungstyp gewählt</v>
      </c>
      <c r="AF59" s="65" t="str">
        <f>IF(K59='x. Dropdownmenüs'!$A$29,"zulässig (beliebig kombinierbar)","anderer Versickerungstyp gewählt")</f>
        <v>anderer Versickerungstyp gewählt</v>
      </c>
    </row>
    <row r="60" spans="1:32" x14ac:dyDescent="0.2">
      <c r="A60" s="168"/>
      <c r="B60" s="169"/>
      <c r="C60" s="147"/>
      <c r="D60" s="129"/>
      <c r="E60" s="130"/>
      <c r="F60" s="131"/>
      <c r="G60" s="163"/>
      <c r="H60" s="135"/>
      <c r="I60" s="136" t="str">
        <f t="shared" si="4"/>
        <v/>
      </c>
      <c r="J60" s="137" t="str">
        <f t="shared" si="5"/>
        <v/>
      </c>
      <c r="K60" s="138"/>
      <c r="L60" s="78"/>
      <c r="M60" s="79"/>
      <c r="N60" s="76">
        <f t="shared" si="0"/>
        <v>0</v>
      </c>
      <c r="O60" s="143"/>
      <c r="P60" s="76">
        <f t="shared" si="1"/>
        <v>0</v>
      </c>
      <c r="Q60" s="143"/>
      <c r="R60" s="76">
        <f t="shared" si="2"/>
        <v>0</v>
      </c>
      <c r="S60" s="144"/>
      <c r="T60" s="76">
        <f>IF(S60='x. Dropdownmenüs'!$A$38,1,0)</f>
        <v>0</v>
      </c>
      <c r="U60" s="144"/>
      <c r="V60" s="76">
        <f t="shared" si="3"/>
        <v>0</v>
      </c>
      <c r="W60" s="145" t="str">
        <f t="shared" si="6"/>
        <v>gering</v>
      </c>
      <c r="X60" s="78"/>
      <c r="Y60" s="78"/>
      <c r="Z60" s="78"/>
      <c r="AA60" s="78"/>
      <c r="AB60" s="65" t="str">
        <f>IF(K60='x. Dropdownmenüs'!$A$25,IF(OR(X60='x. Dropdownmenüs'!$A$42,Y60='x. Dropdownmenüs'!$A$46),"Tabelle 4. überprüfen","zulässig"),"anderer Versickerungstyp gewählt")</f>
        <v>anderer Versickerungstyp gewählt</v>
      </c>
      <c r="AC60" s="65" t="str">
        <f>IF(AND(K60='x. Dropdownmenüs'!$A$26,L60='x. Dropdownmenüs'!$A$33,W60="gering"),"Zulässig ohne Behandlung wenn Ae&lt;Av",IF(K60='x. Dropdownmenüs'!$A$26,IF(OR(W60="hoch",L60='x. Dropdownmenüs'!$A$33,X60='x. Dropdownmenüs'!$A$42,Y60='x. Dropdownmenüs'!$A$46),"Tabelle 4. überprüfen","zulässig"),"anderer Versickerungstyp gewählt"))</f>
        <v>anderer Versickerungstyp gewählt</v>
      </c>
      <c r="AD60" s="65" t="str">
        <f>IF(AND(K60='x. Dropdownmenüs'!$A$27,L60='x. Dropdownmenüs'!$A$33,W60="gering"),"Zulässig am Ort des Anfalls",IF(K60='x. Dropdownmenüs'!$A$27,IF(OR(W60="hoch",L60='x. Dropdownmenüs'!$A$33,X60='x. Dropdownmenüs'!$A$42,Y60='x. Dropdownmenüs'!$A$46),"Tabelle 4. überprüfen","zulässig"),"anderer Versickerungstyp gewählt"))</f>
        <v>anderer Versickerungstyp gewählt</v>
      </c>
      <c r="AE60" s="65" t="str">
        <f>IF(K60='x. Dropdownmenüs'!$A$28,IF(X60='x. Dropdownmenüs'!$A$42,"nicht zulässig",IF(OR(Y60='x. Dropdownmenüs'!$A$46),"Tabelle 4. überprüfen","zulässig mit Behandlung")),"anderer Versickerungstyp gewählt")</f>
        <v>anderer Versickerungstyp gewählt</v>
      </c>
      <c r="AF60" s="65" t="str">
        <f>IF(K60='x. Dropdownmenüs'!$A$29,"zulässig (beliebig kombinierbar)","anderer Versickerungstyp gewählt")</f>
        <v>anderer Versickerungstyp gewählt</v>
      </c>
    </row>
    <row r="61" spans="1:32" x14ac:dyDescent="0.2">
      <c r="A61" s="168"/>
      <c r="B61" s="169"/>
      <c r="C61" s="147"/>
      <c r="D61" s="129"/>
      <c r="E61" s="130"/>
      <c r="F61" s="131"/>
      <c r="G61" s="163"/>
      <c r="H61" s="135"/>
      <c r="I61" s="136" t="str">
        <f t="shared" si="4"/>
        <v/>
      </c>
      <c r="J61" s="137" t="str">
        <f t="shared" si="5"/>
        <v/>
      </c>
      <c r="K61" s="138"/>
      <c r="L61" s="78"/>
      <c r="M61" s="79"/>
      <c r="N61" s="76">
        <f t="shared" si="0"/>
        <v>0</v>
      </c>
      <c r="O61" s="143"/>
      <c r="P61" s="76">
        <f t="shared" si="1"/>
        <v>0</v>
      </c>
      <c r="Q61" s="143"/>
      <c r="R61" s="76">
        <f t="shared" si="2"/>
        <v>0</v>
      </c>
      <c r="S61" s="144"/>
      <c r="T61" s="76">
        <f>IF(S61='x. Dropdownmenüs'!$A$38,1,0)</f>
        <v>0</v>
      </c>
      <c r="U61" s="144"/>
      <c r="V61" s="76">
        <f t="shared" si="3"/>
        <v>0</v>
      </c>
      <c r="W61" s="145" t="str">
        <f t="shared" si="6"/>
        <v>gering</v>
      </c>
      <c r="X61" s="78"/>
      <c r="Y61" s="78"/>
      <c r="Z61" s="78"/>
      <c r="AA61" s="78"/>
      <c r="AB61" s="65" t="str">
        <f>IF(K61='x. Dropdownmenüs'!$A$25,IF(OR(X61='x. Dropdownmenüs'!$A$42,Y61='x. Dropdownmenüs'!$A$46),"Tabelle 4. überprüfen","zulässig"),"anderer Versickerungstyp gewählt")</f>
        <v>anderer Versickerungstyp gewählt</v>
      </c>
      <c r="AC61" s="65" t="str">
        <f>IF(AND(K61='x. Dropdownmenüs'!$A$26,L61='x. Dropdownmenüs'!$A$33,W61="gering"),"Zulässig ohne Behandlung wenn Ae&lt;Av",IF(K61='x. Dropdownmenüs'!$A$26,IF(OR(W61="hoch",L61='x. Dropdownmenüs'!$A$33,X61='x. Dropdownmenüs'!$A$42,Y61='x. Dropdownmenüs'!$A$46),"Tabelle 4. überprüfen","zulässig"),"anderer Versickerungstyp gewählt"))</f>
        <v>anderer Versickerungstyp gewählt</v>
      </c>
      <c r="AD61" s="65" t="str">
        <f>IF(AND(K61='x. Dropdownmenüs'!$A$27,L61='x. Dropdownmenüs'!$A$33,W61="gering"),"Zulässig am Ort des Anfalls",IF(K61='x. Dropdownmenüs'!$A$27,IF(OR(W61="hoch",L61='x. Dropdownmenüs'!$A$33,X61='x. Dropdownmenüs'!$A$42,Y61='x. Dropdownmenüs'!$A$46),"Tabelle 4. überprüfen","zulässig"),"anderer Versickerungstyp gewählt"))</f>
        <v>anderer Versickerungstyp gewählt</v>
      </c>
      <c r="AE61" s="65" t="str">
        <f>IF(K61='x. Dropdownmenüs'!$A$28,IF(X61='x. Dropdownmenüs'!$A$42,"nicht zulässig",IF(OR(Y61='x. Dropdownmenüs'!$A$46),"Tabelle 4. überprüfen","zulässig mit Behandlung")),"anderer Versickerungstyp gewählt")</f>
        <v>anderer Versickerungstyp gewählt</v>
      </c>
      <c r="AF61" s="65" t="str">
        <f>IF(K61='x. Dropdownmenüs'!$A$29,"zulässig (beliebig kombinierbar)","anderer Versickerungstyp gewählt")</f>
        <v>anderer Versickerungstyp gewählt</v>
      </c>
    </row>
    <row r="62" spans="1:32" x14ac:dyDescent="0.2">
      <c r="A62" s="168"/>
      <c r="B62" s="169"/>
      <c r="C62" s="147"/>
      <c r="D62" s="129"/>
      <c r="E62" s="130"/>
      <c r="F62" s="131"/>
      <c r="G62" s="163"/>
      <c r="H62" s="135"/>
      <c r="I62" s="136" t="str">
        <f t="shared" si="4"/>
        <v/>
      </c>
      <c r="J62" s="137" t="str">
        <f t="shared" si="5"/>
        <v/>
      </c>
      <c r="K62" s="138"/>
      <c r="L62" s="78"/>
      <c r="M62" s="79"/>
      <c r="N62" s="76">
        <f t="shared" si="0"/>
        <v>0</v>
      </c>
      <c r="O62" s="143"/>
      <c r="P62" s="76">
        <f t="shared" si="1"/>
        <v>0</v>
      </c>
      <c r="Q62" s="143"/>
      <c r="R62" s="76">
        <f t="shared" si="2"/>
        <v>0</v>
      </c>
      <c r="S62" s="144"/>
      <c r="T62" s="76">
        <f>IF(S62='x. Dropdownmenüs'!$A$38,1,0)</f>
        <v>0</v>
      </c>
      <c r="U62" s="144"/>
      <c r="V62" s="76">
        <f t="shared" si="3"/>
        <v>0</v>
      </c>
      <c r="W62" s="145" t="str">
        <f t="shared" si="6"/>
        <v>gering</v>
      </c>
      <c r="X62" s="78"/>
      <c r="Y62" s="78"/>
      <c r="Z62" s="78"/>
      <c r="AA62" s="78"/>
      <c r="AB62" s="65" t="str">
        <f>IF(K62='x. Dropdownmenüs'!$A$25,IF(OR(X62='x. Dropdownmenüs'!$A$42,Y62='x. Dropdownmenüs'!$A$46),"Tabelle 4. überprüfen","zulässig"),"anderer Versickerungstyp gewählt")</f>
        <v>anderer Versickerungstyp gewählt</v>
      </c>
      <c r="AC62" s="65" t="str">
        <f>IF(AND(K62='x. Dropdownmenüs'!$A$26,L62='x. Dropdownmenüs'!$A$33,W62="gering"),"Zulässig ohne Behandlung wenn Ae&lt;Av",IF(K62='x. Dropdownmenüs'!$A$26,IF(OR(W62="hoch",L62='x. Dropdownmenüs'!$A$33,X62='x. Dropdownmenüs'!$A$42,Y62='x. Dropdownmenüs'!$A$46),"Tabelle 4. überprüfen","zulässig"),"anderer Versickerungstyp gewählt"))</f>
        <v>anderer Versickerungstyp gewählt</v>
      </c>
      <c r="AD62" s="65" t="str">
        <f>IF(AND(K62='x. Dropdownmenüs'!$A$27,L62='x. Dropdownmenüs'!$A$33,W62="gering"),"Zulässig am Ort des Anfalls",IF(K62='x. Dropdownmenüs'!$A$27,IF(OR(W62="hoch",L62='x. Dropdownmenüs'!$A$33,X62='x. Dropdownmenüs'!$A$42,Y62='x. Dropdownmenüs'!$A$46),"Tabelle 4. überprüfen","zulässig"),"anderer Versickerungstyp gewählt"))</f>
        <v>anderer Versickerungstyp gewählt</v>
      </c>
      <c r="AE62" s="65" t="str">
        <f>IF(K62='x. Dropdownmenüs'!$A$28,IF(X62='x. Dropdownmenüs'!$A$42,"nicht zulässig",IF(OR(Y62='x. Dropdownmenüs'!$A$46),"Tabelle 4. überprüfen","zulässig mit Behandlung")),"anderer Versickerungstyp gewählt")</f>
        <v>anderer Versickerungstyp gewählt</v>
      </c>
      <c r="AF62" s="65" t="str">
        <f>IF(K62='x. Dropdownmenüs'!$A$29,"zulässig (beliebig kombinierbar)","anderer Versickerungstyp gewählt")</f>
        <v>anderer Versickerungstyp gewählt</v>
      </c>
    </row>
    <row r="63" spans="1:32" x14ac:dyDescent="0.2">
      <c r="A63" s="168"/>
      <c r="B63" s="169"/>
      <c r="C63" s="147"/>
      <c r="D63" s="129"/>
      <c r="E63" s="130"/>
      <c r="F63" s="131"/>
      <c r="G63" s="163"/>
      <c r="H63" s="135"/>
      <c r="I63" s="136" t="str">
        <f t="shared" si="4"/>
        <v/>
      </c>
      <c r="J63" s="137" t="str">
        <f t="shared" si="5"/>
        <v/>
      </c>
      <c r="K63" s="138"/>
      <c r="L63" s="78"/>
      <c r="M63" s="79"/>
      <c r="N63" s="76">
        <f t="shared" si="0"/>
        <v>0</v>
      </c>
      <c r="O63" s="143"/>
      <c r="P63" s="76">
        <f t="shared" si="1"/>
        <v>0</v>
      </c>
      <c r="Q63" s="143"/>
      <c r="R63" s="76">
        <f t="shared" si="2"/>
        <v>0</v>
      </c>
      <c r="S63" s="144"/>
      <c r="T63" s="76">
        <f>IF(S63='x. Dropdownmenüs'!$A$38,1,0)</f>
        <v>0</v>
      </c>
      <c r="U63" s="144"/>
      <c r="V63" s="76">
        <f t="shared" si="3"/>
        <v>0</v>
      </c>
      <c r="W63" s="145" t="str">
        <f t="shared" si="6"/>
        <v>gering</v>
      </c>
      <c r="X63" s="78"/>
      <c r="Y63" s="78"/>
      <c r="Z63" s="78"/>
      <c r="AA63" s="78"/>
      <c r="AB63" s="65" t="str">
        <f>IF(K63='x. Dropdownmenüs'!$A$25,IF(OR(X63='x. Dropdownmenüs'!$A$42,Y63='x. Dropdownmenüs'!$A$46),"Tabelle 4. überprüfen","zulässig"),"anderer Versickerungstyp gewählt")</f>
        <v>anderer Versickerungstyp gewählt</v>
      </c>
      <c r="AC63" s="65" t="str">
        <f>IF(AND(K63='x. Dropdownmenüs'!$A$26,L63='x. Dropdownmenüs'!$A$33,W63="gering"),"Zulässig ohne Behandlung wenn Ae&lt;Av",IF(K63='x. Dropdownmenüs'!$A$26,IF(OR(W63="hoch",L63='x. Dropdownmenüs'!$A$33,X63='x. Dropdownmenüs'!$A$42,Y63='x. Dropdownmenüs'!$A$46),"Tabelle 4. überprüfen","zulässig"),"anderer Versickerungstyp gewählt"))</f>
        <v>anderer Versickerungstyp gewählt</v>
      </c>
      <c r="AD63" s="65" t="str">
        <f>IF(AND(K63='x. Dropdownmenüs'!$A$27,L63='x. Dropdownmenüs'!$A$33,W63="gering"),"Zulässig am Ort des Anfalls",IF(K63='x. Dropdownmenüs'!$A$27,IF(OR(W63="hoch",L63='x. Dropdownmenüs'!$A$33,X63='x. Dropdownmenüs'!$A$42,Y63='x. Dropdownmenüs'!$A$46),"Tabelle 4. überprüfen","zulässig"),"anderer Versickerungstyp gewählt"))</f>
        <v>anderer Versickerungstyp gewählt</v>
      </c>
      <c r="AE63" s="65" t="str">
        <f>IF(K63='x. Dropdownmenüs'!$A$28,IF(X63='x. Dropdownmenüs'!$A$42,"nicht zulässig",IF(OR(Y63='x. Dropdownmenüs'!$A$46),"Tabelle 4. überprüfen","zulässig mit Behandlung")),"anderer Versickerungstyp gewählt")</f>
        <v>anderer Versickerungstyp gewählt</v>
      </c>
      <c r="AF63" s="65" t="str">
        <f>IF(K63='x. Dropdownmenüs'!$A$29,"zulässig (beliebig kombinierbar)","anderer Versickerungstyp gewählt")</f>
        <v>anderer Versickerungstyp gewählt</v>
      </c>
    </row>
    <row r="64" spans="1:32" x14ac:dyDescent="0.2">
      <c r="A64" s="168"/>
      <c r="B64" s="169"/>
      <c r="C64" s="147"/>
      <c r="D64" s="129"/>
      <c r="E64" s="130"/>
      <c r="F64" s="131"/>
      <c r="G64" s="163"/>
      <c r="H64" s="135"/>
      <c r="I64" s="136" t="str">
        <f t="shared" si="4"/>
        <v/>
      </c>
      <c r="J64" s="137" t="str">
        <f t="shared" si="5"/>
        <v/>
      </c>
      <c r="K64" s="138"/>
      <c r="L64" s="78"/>
      <c r="M64" s="79"/>
      <c r="N64" s="76">
        <f t="shared" si="0"/>
        <v>0</v>
      </c>
      <c r="O64" s="143"/>
      <c r="P64" s="76">
        <f t="shared" si="1"/>
        <v>0</v>
      </c>
      <c r="Q64" s="143"/>
      <c r="R64" s="76">
        <f t="shared" si="2"/>
        <v>0</v>
      </c>
      <c r="S64" s="144"/>
      <c r="T64" s="76">
        <f>IF(S64='x. Dropdownmenüs'!$A$38,1,0)</f>
        <v>0</v>
      </c>
      <c r="U64" s="144"/>
      <c r="V64" s="76">
        <f t="shared" si="3"/>
        <v>0</v>
      </c>
      <c r="W64" s="145" t="str">
        <f t="shared" si="6"/>
        <v>gering</v>
      </c>
      <c r="X64" s="78"/>
      <c r="Y64" s="78"/>
      <c r="Z64" s="78"/>
      <c r="AA64" s="78"/>
      <c r="AB64" s="65" t="str">
        <f>IF(K64='x. Dropdownmenüs'!$A$25,IF(OR(X64='x. Dropdownmenüs'!$A$42,Y64='x. Dropdownmenüs'!$A$46),"Tabelle 4. überprüfen","zulässig"),"anderer Versickerungstyp gewählt")</f>
        <v>anderer Versickerungstyp gewählt</v>
      </c>
      <c r="AC64" s="65" t="str">
        <f>IF(AND(K64='x. Dropdownmenüs'!$A$26,L64='x. Dropdownmenüs'!$A$33,W64="gering"),"Zulässig ohne Behandlung wenn Ae&lt;Av",IF(K64='x. Dropdownmenüs'!$A$26,IF(OR(W64="hoch",L64='x. Dropdownmenüs'!$A$33,X64='x. Dropdownmenüs'!$A$42,Y64='x. Dropdownmenüs'!$A$46),"Tabelle 4. überprüfen","zulässig"),"anderer Versickerungstyp gewählt"))</f>
        <v>anderer Versickerungstyp gewählt</v>
      </c>
      <c r="AD64" s="65" t="str">
        <f>IF(AND(K64='x. Dropdownmenüs'!$A$27,L64='x. Dropdownmenüs'!$A$33,W64="gering"),"Zulässig am Ort des Anfalls",IF(K64='x. Dropdownmenüs'!$A$27,IF(OR(W64="hoch",L64='x. Dropdownmenüs'!$A$33,X64='x. Dropdownmenüs'!$A$42,Y64='x. Dropdownmenüs'!$A$46),"Tabelle 4. überprüfen","zulässig"),"anderer Versickerungstyp gewählt"))</f>
        <v>anderer Versickerungstyp gewählt</v>
      </c>
      <c r="AE64" s="65" t="str">
        <f>IF(K64='x. Dropdownmenüs'!$A$28,IF(X64='x. Dropdownmenüs'!$A$42,"nicht zulässig",IF(OR(Y64='x. Dropdownmenüs'!$A$46),"Tabelle 4. überprüfen","zulässig mit Behandlung")),"anderer Versickerungstyp gewählt")</f>
        <v>anderer Versickerungstyp gewählt</v>
      </c>
      <c r="AF64" s="65" t="str">
        <f>IF(K64='x. Dropdownmenüs'!$A$29,"zulässig (beliebig kombinierbar)","anderer Versickerungstyp gewählt")</f>
        <v>anderer Versickerungstyp gewählt</v>
      </c>
    </row>
    <row r="65" spans="1:32" x14ac:dyDescent="0.2">
      <c r="A65" s="168"/>
      <c r="B65" s="169"/>
      <c r="C65" s="147"/>
      <c r="D65" s="129"/>
      <c r="E65" s="130"/>
      <c r="F65" s="131"/>
      <c r="G65" s="163"/>
      <c r="H65" s="135"/>
      <c r="I65" s="136" t="str">
        <f t="shared" si="4"/>
        <v/>
      </c>
      <c r="J65" s="137" t="str">
        <f t="shared" si="5"/>
        <v/>
      </c>
      <c r="K65" s="138"/>
      <c r="L65" s="78"/>
      <c r="M65" s="79"/>
      <c r="N65" s="76">
        <f t="shared" si="0"/>
        <v>0</v>
      </c>
      <c r="O65" s="143"/>
      <c r="P65" s="76">
        <f t="shared" si="1"/>
        <v>0</v>
      </c>
      <c r="Q65" s="143"/>
      <c r="R65" s="76">
        <f t="shared" si="2"/>
        <v>0</v>
      </c>
      <c r="S65" s="144"/>
      <c r="T65" s="76">
        <f>IF(S65='x. Dropdownmenüs'!$A$38,1,0)</f>
        <v>0</v>
      </c>
      <c r="U65" s="144"/>
      <c r="V65" s="76">
        <f t="shared" si="3"/>
        <v>0</v>
      </c>
      <c r="W65" s="145" t="str">
        <f t="shared" si="6"/>
        <v>gering</v>
      </c>
      <c r="X65" s="78"/>
      <c r="Y65" s="78"/>
      <c r="Z65" s="78"/>
      <c r="AA65" s="78"/>
      <c r="AB65" s="65" t="str">
        <f>IF(K65='x. Dropdownmenüs'!$A$25,IF(OR(X65='x. Dropdownmenüs'!$A$42,Y65='x. Dropdownmenüs'!$A$46),"Tabelle 4. überprüfen","zulässig"),"anderer Versickerungstyp gewählt")</f>
        <v>anderer Versickerungstyp gewählt</v>
      </c>
      <c r="AC65" s="65" t="str">
        <f>IF(AND(K65='x. Dropdownmenüs'!$A$26,L65='x. Dropdownmenüs'!$A$33,W65="gering"),"Zulässig ohne Behandlung wenn Ae&lt;Av",IF(K65='x. Dropdownmenüs'!$A$26,IF(OR(W65="hoch",L65='x. Dropdownmenüs'!$A$33,X65='x. Dropdownmenüs'!$A$42,Y65='x. Dropdownmenüs'!$A$46),"Tabelle 4. überprüfen","zulässig"),"anderer Versickerungstyp gewählt"))</f>
        <v>anderer Versickerungstyp gewählt</v>
      </c>
      <c r="AD65" s="65" t="str">
        <f>IF(AND(K65='x. Dropdownmenüs'!$A$27,L65='x. Dropdownmenüs'!$A$33,W65="gering"),"Zulässig am Ort des Anfalls",IF(K65='x. Dropdownmenüs'!$A$27,IF(OR(W65="hoch",L65='x. Dropdownmenüs'!$A$33,X65='x. Dropdownmenüs'!$A$42,Y65='x. Dropdownmenüs'!$A$46),"Tabelle 4. überprüfen","zulässig"),"anderer Versickerungstyp gewählt"))</f>
        <v>anderer Versickerungstyp gewählt</v>
      </c>
      <c r="AE65" s="65" t="str">
        <f>IF(K65='x. Dropdownmenüs'!$A$28,IF(X65='x. Dropdownmenüs'!$A$42,"nicht zulässig",IF(OR(Y65='x. Dropdownmenüs'!$A$46),"Tabelle 4. überprüfen","zulässig mit Behandlung")),"anderer Versickerungstyp gewählt")</f>
        <v>anderer Versickerungstyp gewählt</v>
      </c>
      <c r="AF65" s="65" t="str">
        <f>IF(K65='x. Dropdownmenüs'!$A$29,"zulässig (beliebig kombinierbar)","anderer Versickerungstyp gewählt")</f>
        <v>anderer Versickerungstyp gewählt</v>
      </c>
    </row>
    <row r="66" spans="1:32" x14ac:dyDescent="0.2">
      <c r="A66" s="168"/>
      <c r="B66" s="169"/>
      <c r="C66" s="147"/>
      <c r="D66" s="129"/>
      <c r="E66" s="130"/>
      <c r="F66" s="131"/>
      <c r="G66" s="163"/>
      <c r="H66" s="135"/>
      <c r="I66" s="136" t="str">
        <f t="shared" si="4"/>
        <v/>
      </c>
      <c r="J66" s="137" t="str">
        <f t="shared" si="5"/>
        <v/>
      </c>
      <c r="K66" s="138"/>
      <c r="L66" s="78"/>
      <c r="M66" s="79"/>
      <c r="N66" s="76">
        <f t="shared" si="0"/>
        <v>0</v>
      </c>
      <c r="O66" s="143"/>
      <c r="P66" s="76">
        <f t="shared" si="1"/>
        <v>0</v>
      </c>
      <c r="Q66" s="143"/>
      <c r="R66" s="76">
        <f t="shared" si="2"/>
        <v>0</v>
      </c>
      <c r="S66" s="144"/>
      <c r="T66" s="76">
        <f>IF(S66='x. Dropdownmenüs'!$A$38,1,0)</f>
        <v>0</v>
      </c>
      <c r="U66" s="144"/>
      <c r="V66" s="76">
        <f t="shared" si="3"/>
        <v>0</v>
      </c>
      <c r="W66" s="145" t="str">
        <f t="shared" si="6"/>
        <v>gering</v>
      </c>
      <c r="X66" s="78"/>
      <c r="Y66" s="78"/>
      <c r="Z66" s="78"/>
      <c r="AA66" s="78"/>
      <c r="AB66" s="65" t="str">
        <f>IF(K66='x. Dropdownmenüs'!$A$25,IF(OR(X66='x. Dropdownmenüs'!$A$42,Y66='x. Dropdownmenüs'!$A$46),"Tabelle 4. überprüfen","zulässig"),"anderer Versickerungstyp gewählt")</f>
        <v>anderer Versickerungstyp gewählt</v>
      </c>
      <c r="AC66" s="65" t="str">
        <f>IF(AND(K66='x. Dropdownmenüs'!$A$26,L66='x. Dropdownmenüs'!$A$33,W66="gering"),"Zulässig ohne Behandlung wenn Ae&lt;Av",IF(K66='x. Dropdownmenüs'!$A$26,IF(OR(W66="hoch",L66='x. Dropdownmenüs'!$A$33,X66='x. Dropdownmenüs'!$A$42,Y66='x. Dropdownmenüs'!$A$46),"Tabelle 4. überprüfen","zulässig"),"anderer Versickerungstyp gewählt"))</f>
        <v>anderer Versickerungstyp gewählt</v>
      </c>
      <c r="AD66" s="65" t="str">
        <f>IF(AND(K66='x. Dropdownmenüs'!$A$27,L66='x. Dropdownmenüs'!$A$33,W66="gering"),"Zulässig am Ort des Anfalls",IF(K66='x. Dropdownmenüs'!$A$27,IF(OR(W66="hoch",L66='x. Dropdownmenüs'!$A$33,X66='x. Dropdownmenüs'!$A$42,Y66='x. Dropdownmenüs'!$A$46),"Tabelle 4. überprüfen","zulässig"),"anderer Versickerungstyp gewählt"))</f>
        <v>anderer Versickerungstyp gewählt</v>
      </c>
      <c r="AE66" s="65" t="str">
        <f>IF(K66='x. Dropdownmenüs'!$A$28,IF(X66='x. Dropdownmenüs'!$A$42,"nicht zulässig",IF(OR(Y66='x. Dropdownmenüs'!$A$46),"Tabelle 4. überprüfen","zulässig mit Behandlung")),"anderer Versickerungstyp gewählt")</f>
        <v>anderer Versickerungstyp gewählt</v>
      </c>
      <c r="AF66" s="65" t="str">
        <f>IF(K66='x. Dropdownmenüs'!$A$29,"zulässig (beliebig kombinierbar)","anderer Versickerungstyp gewählt")</f>
        <v>anderer Versickerungstyp gewählt</v>
      </c>
    </row>
    <row r="67" spans="1:32" x14ac:dyDescent="0.2">
      <c r="A67" s="168"/>
      <c r="B67" s="169"/>
      <c r="C67" s="147"/>
      <c r="D67" s="129"/>
      <c r="E67" s="130"/>
      <c r="F67" s="131"/>
      <c r="G67" s="163"/>
      <c r="H67" s="135"/>
      <c r="I67" s="136" t="str">
        <f t="shared" si="4"/>
        <v/>
      </c>
      <c r="J67" s="137" t="str">
        <f t="shared" si="5"/>
        <v/>
      </c>
      <c r="K67" s="138"/>
      <c r="L67" s="78"/>
      <c r="M67" s="79"/>
      <c r="N67" s="76">
        <f t="shared" si="0"/>
        <v>0</v>
      </c>
      <c r="O67" s="143"/>
      <c r="P67" s="76">
        <f t="shared" si="1"/>
        <v>0</v>
      </c>
      <c r="Q67" s="143"/>
      <c r="R67" s="76">
        <f t="shared" si="2"/>
        <v>0</v>
      </c>
      <c r="S67" s="144"/>
      <c r="T67" s="76">
        <f>IF(S67='x. Dropdownmenüs'!$A$38,1,0)</f>
        <v>0</v>
      </c>
      <c r="U67" s="144"/>
      <c r="V67" s="76">
        <f t="shared" si="3"/>
        <v>0</v>
      </c>
      <c r="W67" s="145" t="str">
        <f t="shared" si="6"/>
        <v>gering</v>
      </c>
      <c r="X67" s="78"/>
      <c r="Y67" s="78"/>
      <c r="Z67" s="78"/>
      <c r="AA67" s="78"/>
      <c r="AB67" s="65" t="str">
        <f>IF(K67='x. Dropdownmenüs'!$A$25,IF(OR(X67='x. Dropdownmenüs'!$A$42,Y67='x. Dropdownmenüs'!$A$46),"Tabelle 4. überprüfen","zulässig"),"anderer Versickerungstyp gewählt")</f>
        <v>anderer Versickerungstyp gewählt</v>
      </c>
      <c r="AC67" s="65" t="str">
        <f>IF(AND(K67='x. Dropdownmenüs'!$A$26,L67='x. Dropdownmenüs'!$A$33,W67="gering"),"Zulässig ohne Behandlung wenn Ae&lt;Av",IF(K67='x. Dropdownmenüs'!$A$26,IF(OR(W67="hoch",L67='x. Dropdownmenüs'!$A$33,X67='x. Dropdownmenüs'!$A$42,Y67='x. Dropdownmenüs'!$A$46),"Tabelle 4. überprüfen","zulässig"),"anderer Versickerungstyp gewählt"))</f>
        <v>anderer Versickerungstyp gewählt</v>
      </c>
      <c r="AD67" s="65" t="str">
        <f>IF(AND(K67='x. Dropdownmenüs'!$A$27,L67='x. Dropdownmenüs'!$A$33,W67="gering"),"Zulässig am Ort des Anfalls",IF(K67='x. Dropdownmenüs'!$A$27,IF(OR(W67="hoch",L67='x. Dropdownmenüs'!$A$33,X67='x. Dropdownmenüs'!$A$42,Y67='x. Dropdownmenüs'!$A$46),"Tabelle 4. überprüfen","zulässig"),"anderer Versickerungstyp gewählt"))</f>
        <v>anderer Versickerungstyp gewählt</v>
      </c>
      <c r="AE67" s="65" t="str">
        <f>IF(K67='x. Dropdownmenüs'!$A$28,IF(X67='x. Dropdownmenüs'!$A$42,"nicht zulässig",IF(OR(Y67='x. Dropdownmenüs'!$A$46),"Tabelle 4. überprüfen","zulässig mit Behandlung")),"anderer Versickerungstyp gewählt")</f>
        <v>anderer Versickerungstyp gewählt</v>
      </c>
      <c r="AF67" s="65" t="str">
        <f>IF(K67='x. Dropdownmenüs'!$A$29,"zulässig (beliebig kombinierbar)","anderer Versickerungstyp gewählt")</f>
        <v>anderer Versickerungstyp gewählt</v>
      </c>
    </row>
    <row r="68" spans="1:32" x14ac:dyDescent="0.2">
      <c r="A68" s="168"/>
      <c r="B68" s="169"/>
      <c r="C68" s="147"/>
      <c r="D68" s="129"/>
      <c r="E68" s="130"/>
      <c r="F68" s="131"/>
      <c r="G68" s="163"/>
      <c r="H68" s="135"/>
      <c r="I68" s="136" t="str">
        <f t="shared" si="4"/>
        <v/>
      </c>
      <c r="J68" s="137" t="str">
        <f t="shared" si="5"/>
        <v/>
      </c>
      <c r="K68" s="138"/>
      <c r="L68" s="78"/>
      <c r="M68" s="79"/>
      <c r="N68" s="76">
        <f t="shared" si="0"/>
        <v>0</v>
      </c>
      <c r="O68" s="143"/>
      <c r="P68" s="76">
        <f t="shared" si="1"/>
        <v>0</v>
      </c>
      <c r="Q68" s="143"/>
      <c r="R68" s="76">
        <f t="shared" si="2"/>
        <v>0</v>
      </c>
      <c r="S68" s="144"/>
      <c r="T68" s="76">
        <f>IF(S68='x. Dropdownmenüs'!$A$38,1,0)</f>
        <v>0</v>
      </c>
      <c r="U68" s="144"/>
      <c r="V68" s="76">
        <f t="shared" si="3"/>
        <v>0</v>
      </c>
      <c r="W68" s="145" t="str">
        <f t="shared" si="6"/>
        <v>gering</v>
      </c>
      <c r="X68" s="78"/>
      <c r="Y68" s="78"/>
      <c r="Z68" s="78"/>
      <c r="AA68" s="78"/>
      <c r="AB68" s="65" t="str">
        <f>IF(K68='x. Dropdownmenüs'!$A$25,IF(OR(X68='x. Dropdownmenüs'!$A$42,Y68='x. Dropdownmenüs'!$A$46),"Tabelle 4. überprüfen","zulässig"),"anderer Versickerungstyp gewählt")</f>
        <v>anderer Versickerungstyp gewählt</v>
      </c>
      <c r="AC68" s="65" t="str">
        <f>IF(AND(K68='x. Dropdownmenüs'!$A$26,L68='x. Dropdownmenüs'!$A$33,W68="gering"),"Zulässig ohne Behandlung wenn Ae&lt;Av",IF(K68='x. Dropdownmenüs'!$A$26,IF(OR(W68="hoch",L68='x. Dropdownmenüs'!$A$33,X68='x. Dropdownmenüs'!$A$42,Y68='x. Dropdownmenüs'!$A$46),"Tabelle 4. überprüfen","zulässig"),"anderer Versickerungstyp gewählt"))</f>
        <v>anderer Versickerungstyp gewählt</v>
      </c>
      <c r="AD68" s="65" t="str">
        <f>IF(AND(K68='x. Dropdownmenüs'!$A$27,L68='x. Dropdownmenüs'!$A$33,W68="gering"),"Zulässig am Ort des Anfalls",IF(K68='x. Dropdownmenüs'!$A$27,IF(OR(W68="hoch",L68='x. Dropdownmenüs'!$A$33,X68='x. Dropdownmenüs'!$A$42,Y68='x. Dropdownmenüs'!$A$46),"Tabelle 4. überprüfen","zulässig"),"anderer Versickerungstyp gewählt"))</f>
        <v>anderer Versickerungstyp gewählt</v>
      </c>
      <c r="AE68" s="65" t="str">
        <f>IF(K68='x. Dropdownmenüs'!$A$28,IF(X68='x. Dropdownmenüs'!$A$42,"nicht zulässig",IF(OR(Y68='x. Dropdownmenüs'!$A$46),"Tabelle 4. überprüfen","zulässig mit Behandlung")),"anderer Versickerungstyp gewählt")</f>
        <v>anderer Versickerungstyp gewählt</v>
      </c>
      <c r="AF68" s="65" t="str">
        <f>IF(K68='x. Dropdownmenüs'!$A$29,"zulässig (beliebig kombinierbar)","anderer Versickerungstyp gewählt")</f>
        <v>anderer Versickerungstyp gewählt</v>
      </c>
    </row>
    <row r="69" spans="1:32" x14ac:dyDescent="0.2">
      <c r="A69" s="168"/>
      <c r="B69" s="169"/>
      <c r="C69" s="147"/>
      <c r="D69" s="129"/>
      <c r="E69" s="130"/>
      <c r="F69" s="131"/>
      <c r="G69" s="163"/>
      <c r="H69" s="135"/>
      <c r="I69" s="136" t="str">
        <f t="shared" si="4"/>
        <v/>
      </c>
      <c r="J69" s="137" t="str">
        <f t="shared" si="5"/>
        <v/>
      </c>
      <c r="K69" s="138"/>
      <c r="L69" s="78"/>
      <c r="M69" s="79"/>
      <c r="N69" s="76">
        <f t="shared" si="0"/>
        <v>0</v>
      </c>
      <c r="O69" s="143"/>
      <c r="P69" s="76">
        <f t="shared" si="1"/>
        <v>0</v>
      </c>
      <c r="Q69" s="143"/>
      <c r="R69" s="76">
        <f t="shared" si="2"/>
        <v>0</v>
      </c>
      <c r="S69" s="144"/>
      <c r="T69" s="76">
        <f>IF(S69='x. Dropdownmenüs'!$A$38,1,0)</f>
        <v>0</v>
      </c>
      <c r="U69" s="144"/>
      <c r="V69" s="76">
        <f t="shared" si="3"/>
        <v>0</v>
      </c>
      <c r="W69" s="145" t="str">
        <f t="shared" si="6"/>
        <v>gering</v>
      </c>
      <c r="X69" s="78"/>
      <c r="Y69" s="78"/>
      <c r="Z69" s="78"/>
      <c r="AA69" s="78"/>
      <c r="AB69" s="65" t="str">
        <f>IF(K69='x. Dropdownmenüs'!$A$25,IF(OR(X69='x. Dropdownmenüs'!$A$42,Y69='x. Dropdownmenüs'!$A$46),"Tabelle 4. überprüfen","zulässig"),"anderer Versickerungstyp gewählt")</f>
        <v>anderer Versickerungstyp gewählt</v>
      </c>
      <c r="AC69" s="65" t="str">
        <f>IF(AND(K69='x. Dropdownmenüs'!$A$26,L69='x. Dropdownmenüs'!$A$33,W69="gering"),"Zulässig ohne Behandlung wenn Ae&lt;Av",IF(K69='x. Dropdownmenüs'!$A$26,IF(OR(W69="hoch",L69='x. Dropdownmenüs'!$A$33,X69='x. Dropdownmenüs'!$A$42,Y69='x. Dropdownmenüs'!$A$46),"Tabelle 4. überprüfen","zulässig"),"anderer Versickerungstyp gewählt"))</f>
        <v>anderer Versickerungstyp gewählt</v>
      </c>
      <c r="AD69" s="65" t="str">
        <f>IF(AND(K69='x. Dropdownmenüs'!$A$27,L69='x. Dropdownmenüs'!$A$33,W69="gering"),"Zulässig am Ort des Anfalls",IF(K69='x. Dropdownmenüs'!$A$27,IF(OR(W69="hoch",L69='x. Dropdownmenüs'!$A$33,X69='x. Dropdownmenüs'!$A$42,Y69='x. Dropdownmenüs'!$A$46),"Tabelle 4. überprüfen","zulässig"),"anderer Versickerungstyp gewählt"))</f>
        <v>anderer Versickerungstyp gewählt</v>
      </c>
      <c r="AE69" s="65" t="str">
        <f>IF(K69='x. Dropdownmenüs'!$A$28,IF(X69='x. Dropdownmenüs'!$A$42,"nicht zulässig",IF(OR(Y69='x. Dropdownmenüs'!$A$46),"Tabelle 4. überprüfen","zulässig mit Behandlung")),"anderer Versickerungstyp gewählt")</f>
        <v>anderer Versickerungstyp gewählt</v>
      </c>
      <c r="AF69" s="65" t="str">
        <f>IF(K69='x. Dropdownmenüs'!$A$29,"zulässig (beliebig kombinierbar)","anderer Versickerungstyp gewählt")</f>
        <v>anderer Versickerungstyp gewählt</v>
      </c>
    </row>
    <row r="70" spans="1:32" x14ac:dyDescent="0.2">
      <c r="A70" s="168"/>
      <c r="B70" s="169"/>
      <c r="C70" s="147"/>
      <c r="D70" s="129"/>
      <c r="E70" s="130"/>
      <c r="F70" s="131"/>
      <c r="G70" s="163"/>
      <c r="H70" s="135"/>
      <c r="I70" s="136" t="str">
        <f t="shared" si="4"/>
        <v/>
      </c>
      <c r="J70" s="137" t="str">
        <f t="shared" si="5"/>
        <v/>
      </c>
      <c r="K70" s="138"/>
      <c r="L70" s="78"/>
      <c r="M70" s="79"/>
      <c r="N70" s="76">
        <f t="shared" si="0"/>
        <v>0</v>
      </c>
      <c r="O70" s="143"/>
      <c r="P70" s="76">
        <f t="shared" si="1"/>
        <v>0</v>
      </c>
      <c r="Q70" s="143"/>
      <c r="R70" s="76">
        <f t="shared" si="2"/>
        <v>0</v>
      </c>
      <c r="S70" s="144"/>
      <c r="T70" s="76">
        <f>IF(S70='x. Dropdownmenüs'!$A$38,1,0)</f>
        <v>0</v>
      </c>
      <c r="U70" s="144"/>
      <c r="V70" s="76">
        <f t="shared" si="3"/>
        <v>0</v>
      </c>
      <c r="W70" s="145" t="str">
        <f t="shared" si="6"/>
        <v>gering</v>
      </c>
      <c r="X70" s="78"/>
      <c r="Y70" s="78"/>
      <c r="Z70" s="78"/>
      <c r="AA70" s="78"/>
      <c r="AB70" s="65" t="str">
        <f>IF(K70='x. Dropdownmenüs'!$A$25,IF(OR(X70='x. Dropdownmenüs'!$A$42,Y70='x. Dropdownmenüs'!$A$46),"Tabelle 4. überprüfen","zulässig"),"anderer Versickerungstyp gewählt")</f>
        <v>anderer Versickerungstyp gewählt</v>
      </c>
      <c r="AC70" s="65" t="str">
        <f>IF(AND(K70='x. Dropdownmenüs'!$A$26,L70='x. Dropdownmenüs'!$A$33,W70="gering"),"Zulässig ohne Behandlung wenn Ae&lt;Av",IF(K70='x. Dropdownmenüs'!$A$26,IF(OR(W70="hoch",L70='x. Dropdownmenüs'!$A$33,X70='x. Dropdownmenüs'!$A$42,Y70='x. Dropdownmenüs'!$A$46),"Tabelle 4. überprüfen","zulässig"),"anderer Versickerungstyp gewählt"))</f>
        <v>anderer Versickerungstyp gewählt</v>
      </c>
      <c r="AD70" s="65" t="str">
        <f>IF(AND(K70='x. Dropdownmenüs'!$A$27,L70='x. Dropdownmenüs'!$A$33,W70="gering"),"Zulässig am Ort des Anfalls",IF(K70='x. Dropdownmenüs'!$A$27,IF(OR(W70="hoch",L70='x. Dropdownmenüs'!$A$33,X70='x. Dropdownmenüs'!$A$42,Y70='x. Dropdownmenüs'!$A$46),"Tabelle 4. überprüfen","zulässig"),"anderer Versickerungstyp gewählt"))</f>
        <v>anderer Versickerungstyp gewählt</v>
      </c>
      <c r="AE70" s="65" t="str">
        <f>IF(K70='x. Dropdownmenüs'!$A$28,IF(X70='x. Dropdownmenüs'!$A$42,"nicht zulässig",IF(OR(Y70='x. Dropdownmenüs'!$A$46),"Tabelle 4. überprüfen","zulässig mit Behandlung")),"anderer Versickerungstyp gewählt")</f>
        <v>anderer Versickerungstyp gewählt</v>
      </c>
      <c r="AF70" s="65" t="str">
        <f>IF(K70='x. Dropdownmenüs'!$A$29,"zulässig (beliebig kombinierbar)","anderer Versickerungstyp gewählt")</f>
        <v>anderer Versickerungstyp gewählt</v>
      </c>
    </row>
    <row r="71" spans="1:32" x14ac:dyDescent="0.2">
      <c r="A71" s="168"/>
      <c r="B71" s="169"/>
      <c r="C71" s="147"/>
      <c r="D71" s="129"/>
      <c r="E71" s="130"/>
      <c r="F71" s="131"/>
      <c r="G71" s="163"/>
      <c r="H71" s="135"/>
      <c r="I71" s="136" t="str">
        <f t="shared" si="4"/>
        <v/>
      </c>
      <c r="J71" s="137" t="str">
        <f t="shared" si="5"/>
        <v/>
      </c>
      <c r="K71" s="138"/>
      <c r="L71" s="78"/>
      <c r="M71" s="79"/>
      <c r="N71" s="76">
        <f t="shared" si="0"/>
        <v>0</v>
      </c>
      <c r="O71" s="143"/>
      <c r="P71" s="76">
        <f t="shared" si="1"/>
        <v>0</v>
      </c>
      <c r="Q71" s="143"/>
      <c r="R71" s="76">
        <f t="shared" si="2"/>
        <v>0</v>
      </c>
      <c r="S71" s="144"/>
      <c r="T71" s="76">
        <f>IF(S71='x. Dropdownmenüs'!$A$38,1,0)</f>
        <v>0</v>
      </c>
      <c r="U71" s="144"/>
      <c r="V71" s="76">
        <f t="shared" si="3"/>
        <v>0</v>
      </c>
      <c r="W71" s="145" t="str">
        <f t="shared" si="6"/>
        <v>gering</v>
      </c>
      <c r="X71" s="78"/>
      <c r="Y71" s="78"/>
      <c r="Z71" s="78"/>
      <c r="AA71" s="78"/>
      <c r="AB71" s="65" t="str">
        <f>IF(K71='x. Dropdownmenüs'!$A$25,IF(OR(X71='x. Dropdownmenüs'!$A$42,Y71='x. Dropdownmenüs'!$A$46),"Tabelle 4. überprüfen","zulässig"),"anderer Versickerungstyp gewählt")</f>
        <v>anderer Versickerungstyp gewählt</v>
      </c>
      <c r="AC71" s="65" t="str">
        <f>IF(AND(K71='x. Dropdownmenüs'!$A$26,L71='x. Dropdownmenüs'!$A$33,W71="gering"),"Zulässig ohne Behandlung wenn Ae&lt;Av",IF(K71='x. Dropdownmenüs'!$A$26,IF(OR(W71="hoch",L71='x. Dropdownmenüs'!$A$33,X71='x. Dropdownmenüs'!$A$42,Y71='x. Dropdownmenüs'!$A$46),"Tabelle 4. überprüfen","zulässig"),"anderer Versickerungstyp gewählt"))</f>
        <v>anderer Versickerungstyp gewählt</v>
      </c>
      <c r="AD71" s="65" t="str">
        <f>IF(AND(K71='x. Dropdownmenüs'!$A$27,L71='x. Dropdownmenüs'!$A$33,W71="gering"),"Zulässig am Ort des Anfalls",IF(K71='x. Dropdownmenüs'!$A$27,IF(OR(W71="hoch",L71='x. Dropdownmenüs'!$A$33,X71='x. Dropdownmenüs'!$A$42,Y71='x. Dropdownmenüs'!$A$46),"Tabelle 4. überprüfen","zulässig"),"anderer Versickerungstyp gewählt"))</f>
        <v>anderer Versickerungstyp gewählt</v>
      </c>
      <c r="AE71" s="65" t="str">
        <f>IF(K71='x. Dropdownmenüs'!$A$28,IF(X71='x. Dropdownmenüs'!$A$42,"nicht zulässig",IF(OR(Y71='x. Dropdownmenüs'!$A$46),"Tabelle 4. überprüfen","zulässig mit Behandlung")),"anderer Versickerungstyp gewählt")</f>
        <v>anderer Versickerungstyp gewählt</v>
      </c>
      <c r="AF71" s="65" t="str">
        <f>IF(K71='x. Dropdownmenüs'!$A$29,"zulässig (beliebig kombinierbar)","anderer Versickerungstyp gewählt")</f>
        <v>anderer Versickerungstyp gewählt</v>
      </c>
    </row>
    <row r="72" spans="1:32" x14ac:dyDescent="0.2">
      <c r="A72" s="168"/>
      <c r="B72" s="169"/>
      <c r="C72" s="147"/>
      <c r="D72" s="129"/>
      <c r="E72" s="130"/>
      <c r="F72" s="131"/>
      <c r="G72" s="163"/>
      <c r="H72" s="135"/>
      <c r="I72" s="136" t="str">
        <f t="shared" si="4"/>
        <v/>
      </c>
      <c r="J72" s="137" t="str">
        <f t="shared" si="5"/>
        <v/>
      </c>
      <c r="K72" s="138"/>
      <c r="L72" s="78"/>
      <c r="M72" s="79"/>
      <c r="N72" s="76">
        <f t="shared" si="0"/>
        <v>0</v>
      </c>
      <c r="O72" s="143"/>
      <c r="P72" s="76">
        <f t="shared" si="1"/>
        <v>0</v>
      </c>
      <c r="Q72" s="143"/>
      <c r="R72" s="76">
        <f t="shared" si="2"/>
        <v>0</v>
      </c>
      <c r="S72" s="144"/>
      <c r="T72" s="76">
        <f>IF(S72='x. Dropdownmenüs'!$A$38,1,0)</f>
        <v>0</v>
      </c>
      <c r="U72" s="144"/>
      <c r="V72" s="76">
        <f t="shared" si="3"/>
        <v>0</v>
      </c>
      <c r="W72" s="145" t="str">
        <f t="shared" si="6"/>
        <v>gering</v>
      </c>
      <c r="X72" s="78"/>
      <c r="Y72" s="78"/>
      <c r="Z72" s="78"/>
      <c r="AA72" s="78"/>
      <c r="AB72" s="65" t="str">
        <f>IF(K72='x. Dropdownmenüs'!$A$25,IF(OR(X72='x. Dropdownmenüs'!$A$42,Y72='x. Dropdownmenüs'!$A$46),"Tabelle 4. überprüfen","zulässig"),"anderer Versickerungstyp gewählt")</f>
        <v>anderer Versickerungstyp gewählt</v>
      </c>
      <c r="AC72" s="65" t="str">
        <f>IF(AND(K72='x. Dropdownmenüs'!$A$26,L72='x. Dropdownmenüs'!$A$33,W72="gering"),"Zulässig ohne Behandlung wenn Ae&lt;Av",IF(K72='x. Dropdownmenüs'!$A$26,IF(OR(W72="hoch",L72='x. Dropdownmenüs'!$A$33,X72='x. Dropdownmenüs'!$A$42,Y72='x. Dropdownmenüs'!$A$46),"Tabelle 4. überprüfen","zulässig"),"anderer Versickerungstyp gewählt"))</f>
        <v>anderer Versickerungstyp gewählt</v>
      </c>
      <c r="AD72" s="65" t="str">
        <f>IF(AND(K72='x. Dropdownmenüs'!$A$27,L72='x. Dropdownmenüs'!$A$33,W72="gering"),"Zulässig am Ort des Anfalls",IF(K72='x. Dropdownmenüs'!$A$27,IF(OR(W72="hoch",L72='x. Dropdownmenüs'!$A$33,X72='x. Dropdownmenüs'!$A$42,Y72='x. Dropdownmenüs'!$A$46),"Tabelle 4. überprüfen","zulässig"),"anderer Versickerungstyp gewählt"))</f>
        <v>anderer Versickerungstyp gewählt</v>
      </c>
      <c r="AE72" s="65" t="str">
        <f>IF(K72='x. Dropdownmenüs'!$A$28,IF(X72='x. Dropdownmenüs'!$A$42,"nicht zulässig",IF(OR(Y72='x. Dropdownmenüs'!$A$46),"Tabelle 4. überprüfen","zulässig mit Behandlung")),"anderer Versickerungstyp gewählt")</f>
        <v>anderer Versickerungstyp gewählt</v>
      </c>
      <c r="AF72" s="65" t="str">
        <f>IF(K72='x. Dropdownmenüs'!$A$29,"zulässig (beliebig kombinierbar)","anderer Versickerungstyp gewählt")</f>
        <v>anderer Versickerungstyp gewählt</v>
      </c>
    </row>
    <row r="73" spans="1:32" x14ac:dyDescent="0.2">
      <c r="A73" s="168"/>
      <c r="B73" s="169"/>
      <c r="C73" s="147"/>
      <c r="D73" s="129"/>
      <c r="E73" s="130"/>
      <c r="F73" s="131"/>
      <c r="G73" s="163"/>
      <c r="H73" s="135"/>
      <c r="I73" s="136" t="str">
        <f t="shared" si="4"/>
        <v/>
      </c>
      <c r="J73" s="137" t="str">
        <f t="shared" si="5"/>
        <v/>
      </c>
      <c r="K73" s="138"/>
      <c r="L73" s="78"/>
      <c r="M73" s="79"/>
      <c r="N73" s="76">
        <f t="shared" si="0"/>
        <v>0</v>
      </c>
      <c r="O73" s="143"/>
      <c r="P73" s="76">
        <f t="shared" si="1"/>
        <v>0</v>
      </c>
      <c r="Q73" s="143"/>
      <c r="R73" s="76">
        <f t="shared" si="2"/>
        <v>0</v>
      </c>
      <c r="S73" s="144"/>
      <c r="T73" s="76">
        <f>IF(S73='x. Dropdownmenüs'!$A$38,1,0)</f>
        <v>0</v>
      </c>
      <c r="U73" s="144"/>
      <c r="V73" s="76">
        <f t="shared" si="3"/>
        <v>0</v>
      </c>
      <c r="W73" s="145" t="str">
        <f t="shared" si="6"/>
        <v>gering</v>
      </c>
      <c r="X73" s="78"/>
      <c r="Y73" s="78"/>
      <c r="Z73" s="78"/>
      <c r="AA73" s="78"/>
      <c r="AB73" s="65" t="str">
        <f>IF(K73='x. Dropdownmenüs'!$A$25,IF(OR(X73='x. Dropdownmenüs'!$A$42,Y73='x. Dropdownmenüs'!$A$46),"Tabelle 4. überprüfen","zulässig"),"anderer Versickerungstyp gewählt")</f>
        <v>anderer Versickerungstyp gewählt</v>
      </c>
      <c r="AC73" s="65" t="str">
        <f>IF(AND(K73='x. Dropdownmenüs'!$A$26,L73='x. Dropdownmenüs'!$A$33,W73="gering"),"Zulässig ohne Behandlung wenn Ae&lt;Av",IF(K73='x. Dropdownmenüs'!$A$26,IF(OR(W73="hoch",L73='x. Dropdownmenüs'!$A$33,X73='x. Dropdownmenüs'!$A$42,Y73='x. Dropdownmenüs'!$A$46),"Tabelle 4. überprüfen","zulässig"),"anderer Versickerungstyp gewählt"))</f>
        <v>anderer Versickerungstyp gewählt</v>
      </c>
      <c r="AD73" s="65" t="str">
        <f>IF(AND(K73='x. Dropdownmenüs'!$A$27,L73='x. Dropdownmenüs'!$A$33,W73="gering"),"Zulässig am Ort des Anfalls",IF(K73='x. Dropdownmenüs'!$A$27,IF(OR(W73="hoch",L73='x. Dropdownmenüs'!$A$33,X73='x. Dropdownmenüs'!$A$42,Y73='x. Dropdownmenüs'!$A$46),"Tabelle 4. überprüfen","zulässig"),"anderer Versickerungstyp gewählt"))</f>
        <v>anderer Versickerungstyp gewählt</v>
      </c>
      <c r="AE73" s="65" t="str">
        <f>IF(K73='x. Dropdownmenüs'!$A$28,IF(X73='x. Dropdownmenüs'!$A$42,"nicht zulässig",IF(OR(Y73='x. Dropdownmenüs'!$A$46),"Tabelle 4. überprüfen","zulässig mit Behandlung")),"anderer Versickerungstyp gewählt")</f>
        <v>anderer Versickerungstyp gewählt</v>
      </c>
      <c r="AF73" s="65" t="str">
        <f>IF(K73='x. Dropdownmenüs'!$A$29,"zulässig (beliebig kombinierbar)","anderer Versickerungstyp gewählt")</f>
        <v>anderer Versickerungstyp gewählt</v>
      </c>
    </row>
    <row r="74" spans="1:32" x14ac:dyDescent="0.2">
      <c r="A74" s="168"/>
      <c r="B74" s="169"/>
      <c r="C74" s="147"/>
      <c r="D74" s="129"/>
      <c r="E74" s="130"/>
      <c r="F74" s="131"/>
      <c r="G74" s="163"/>
      <c r="H74" s="135"/>
      <c r="I74" s="136" t="str">
        <f t="shared" si="4"/>
        <v/>
      </c>
      <c r="J74" s="137" t="str">
        <f t="shared" si="5"/>
        <v/>
      </c>
      <c r="K74" s="138"/>
      <c r="L74" s="78"/>
      <c r="M74" s="79"/>
      <c r="N74" s="76">
        <f t="shared" si="0"/>
        <v>0</v>
      </c>
      <c r="O74" s="143"/>
      <c r="P74" s="76">
        <f t="shared" si="1"/>
        <v>0</v>
      </c>
      <c r="Q74" s="143"/>
      <c r="R74" s="76">
        <f t="shared" si="2"/>
        <v>0</v>
      </c>
      <c r="S74" s="144"/>
      <c r="T74" s="76">
        <f>IF(S74='x. Dropdownmenüs'!$A$38,1,0)</f>
        <v>0</v>
      </c>
      <c r="U74" s="144"/>
      <c r="V74" s="76">
        <f t="shared" si="3"/>
        <v>0</v>
      </c>
      <c r="W74" s="145" t="str">
        <f t="shared" si="6"/>
        <v>gering</v>
      </c>
      <c r="X74" s="78"/>
      <c r="Y74" s="78"/>
      <c r="Z74" s="78"/>
      <c r="AA74" s="78"/>
      <c r="AB74" s="65" t="str">
        <f>IF(K74='x. Dropdownmenüs'!$A$25,IF(OR(X74='x. Dropdownmenüs'!$A$42,Y74='x. Dropdownmenüs'!$A$46),"Tabelle 4. überprüfen","zulässig"),"anderer Versickerungstyp gewählt")</f>
        <v>anderer Versickerungstyp gewählt</v>
      </c>
      <c r="AC74" s="65" t="str">
        <f>IF(AND(K74='x. Dropdownmenüs'!$A$26,L74='x. Dropdownmenüs'!$A$33,W74="gering"),"Zulässig ohne Behandlung wenn Ae&lt;Av",IF(K74='x. Dropdownmenüs'!$A$26,IF(OR(W74="hoch",L74='x. Dropdownmenüs'!$A$33,X74='x. Dropdownmenüs'!$A$42,Y74='x. Dropdownmenüs'!$A$46),"Tabelle 4. überprüfen","zulässig"),"anderer Versickerungstyp gewählt"))</f>
        <v>anderer Versickerungstyp gewählt</v>
      </c>
      <c r="AD74" s="65" t="str">
        <f>IF(AND(K74='x. Dropdownmenüs'!$A$27,L74='x. Dropdownmenüs'!$A$33,W74="gering"),"Zulässig am Ort des Anfalls",IF(K74='x. Dropdownmenüs'!$A$27,IF(OR(W74="hoch",L74='x. Dropdownmenüs'!$A$33,X74='x. Dropdownmenüs'!$A$42,Y74='x. Dropdownmenüs'!$A$46),"Tabelle 4. überprüfen","zulässig"),"anderer Versickerungstyp gewählt"))</f>
        <v>anderer Versickerungstyp gewählt</v>
      </c>
      <c r="AE74" s="65" t="str">
        <f>IF(K74='x. Dropdownmenüs'!$A$28,IF(X74='x. Dropdownmenüs'!$A$42,"nicht zulässig",IF(OR(Y74='x. Dropdownmenüs'!$A$46),"Tabelle 4. überprüfen","zulässig mit Behandlung")),"anderer Versickerungstyp gewählt")</f>
        <v>anderer Versickerungstyp gewählt</v>
      </c>
      <c r="AF74" s="65" t="str">
        <f>IF(K74='x. Dropdownmenüs'!$A$29,"zulässig (beliebig kombinierbar)","anderer Versickerungstyp gewählt")</f>
        <v>anderer Versickerungstyp gewählt</v>
      </c>
    </row>
    <row r="75" spans="1:32" x14ac:dyDescent="0.2">
      <c r="A75" s="168"/>
      <c r="B75" s="169"/>
      <c r="C75" s="147"/>
      <c r="D75" s="129"/>
      <c r="E75" s="130"/>
      <c r="F75" s="131"/>
      <c r="G75" s="163"/>
      <c r="H75" s="135"/>
      <c r="I75" s="136" t="str">
        <f t="shared" si="4"/>
        <v/>
      </c>
      <c r="J75" s="137" t="str">
        <f t="shared" si="5"/>
        <v/>
      </c>
      <c r="K75" s="138"/>
      <c r="L75" s="78"/>
      <c r="M75" s="79"/>
      <c r="N75" s="76">
        <f t="shared" si="0"/>
        <v>0</v>
      </c>
      <c r="O75" s="143"/>
      <c r="P75" s="76">
        <f t="shared" si="1"/>
        <v>0</v>
      </c>
      <c r="Q75" s="143"/>
      <c r="R75" s="76">
        <f t="shared" si="2"/>
        <v>0</v>
      </c>
      <c r="S75" s="144"/>
      <c r="T75" s="76">
        <f>IF(S75='x. Dropdownmenüs'!$A$38,1,0)</f>
        <v>0</v>
      </c>
      <c r="U75" s="144"/>
      <c r="V75" s="76">
        <f t="shared" si="3"/>
        <v>0</v>
      </c>
      <c r="W75" s="145" t="str">
        <f t="shared" si="6"/>
        <v>gering</v>
      </c>
      <c r="X75" s="78"/>
      <c r="Y75" s="78"/>
      <c r="Z75" s="78"/>
      <c r="AA75" s="78"/>
      <c r="AB75" s="65" t="str">
        <f>IF(K75='x. Dropdownmenüs'!$A$25,IF(OR(X75='x. Dropdownmenüs'!$A$42,Y75='x. Dropdownmenüs'!$A$46),"Tabelle 4. überprüfen","zulässig"),"anderer Versickerungstyp gewählt")</f>
        <v>anderer Versickerungstyp gewählt</v>
      </c>
      <c r="AC75" s="65" t="str">
        <f>IF(AND(K75='x. Dropdownmenüs'!$A$26,L75='x. Dropdownmenüs'!$A$33,W75="gering"),"Zulässig ohne Behandlung wenn Ae&lt;Av",IF(K75='x. Dropdownmenüs'!$A$26,IF(OR(W75="hoch",L75='x. Dropdownmenüs'!$A$33,X75='x. Dropdownmenüs'!$A$42,Y75='x. Dropdownmenüs'!$A$46),"Tabelle 4. überprüfen","zulässig"),"anderer Versickerungstyp gewählt"))</f>
        <v>anderer Versickerungstyp gewählt</v>
      </c>
      <c r="AD75" s="65" t="str">
        <f>IF(AND(K75='x. Dropdownmenüs'!$A$27,L75='x. Dropdownmenüs'!$A$33,W75="gering"),"Zulässig am Ort des Anfalls",IF(K75='x. Dropdownmenüs'!$A$27,IF(OR(W75="hoch",L75='x. Dropdownmenüs'!$A$33,X75='x. Dropdownmenüs'!$A$42,Y75='x. Dropdownmenüs'!$A$46),"Tabelle 4. überprüfen","zulässig"),"anderer Versickerungstyp gewählt"))</f>
        <v>anderer Versickerungstyp gewählt</v>
      </c>
      <c r="AE75" s="65" t="str">
        <f>IF(K75='x. Dropdownmenüs'!$A$28,IF(X75='x. Dropdownmenüs'!$A$42,"nicht zulässig",IF(OR(Y75='x. Dropdownmenüs'!$A$46),"Tabelle 4. überprüfen","zulässig mit Behandlung")),"anderer Versickerungstyp gewählt")</f>
        <v>anderer Versickerungstyp gewählt</v>
      </c>
      <c r="AF75" s="65" t="str">
        <f>IF(K75='x. Dropdownmenüs'!$A$29,"zulässig (beliebig kombinierbar)","anderer Versickerungstyp gewählt")</f>
        <v>anderer Versickerungstyp gewählt</v>
      </c>
    </row>
    <row r="76" spans="1:32" x14ac:dyDescent="0.2">
      <c r="A76" s="168"/>
      <c r="B76" s="169"/>
      <c r="C76" s="147"/>
      <c r="D76" s="129"/>
      <c r="E76" s="130"/>
      <c r="F76" s="131"/>
      <c r="G76" s="163"/>
      <c r="H76" s="135"/>
      <c r="I76" s="136" t="str">
        <f t="shared" si="4"/>
        <v/>
      </c>
      <c r="J76" s="137" t="str">
        <f t="shared" si="5"/>
        <v/>
      </c>
      <c r="K76" s="138"/>
      <c r="L76" s="78"/>
      <c r="M76" s="79"/>
      <c r="N76" s="76">
        <f t="shared" si="0"/>
        <v>0</v>
      </c>
      <c r="O76" s="143"/>
      <c r="P76" s="76">
        <f t="shared" si="1"/>
        <v>0</v>
      </c>
      <c r="Q76" s="143"/>
      <c r="R76" s="76">
        <f t="shared" si="2"/>
        <v>0</v>
      </c>
      <c r="S76" s="144"/>
      <c r="T76" s="76">
        <f>IF(S76='x. Dropdownmenüs'!$A$38,1,0)</f>
        <v>0</v>
      </c>
      <c r="U76" s="144"/>
      <c r="V76" s="76">
        <f t="shared" si="3"/>
        <v>0</v>
      </c>
      <c r="W76" s="145" t="str">
        <f t="shared" si="6"/>
        <v>gering</v>
      </c>
      <c r="X76" s="78"/>
      <c r="Y76" s="78"/>
      <c r="Z76" s="78"/>
      <c r="AA76" s="78"/>
      <c r="AB76" s="65" t="str">
        <f>IF(K76='x. Dropdownmenüs'!$A$25,IF(OR(X76='x. Dropdownmenüs'!$A$42,Y76='x. Dropdownmenüs'!$A$46),"Tabelle 4. überprüfen","zulässig"),"anderer Versickerungstyp gewählt")</f>
        <v>anderer Versickerungstyp gewählt</v>
      </c>
      <c r="AC76" s="65" t="str">
        <f>IF(AND(K76='x. Dropdownmenüs'!$A$26,L76='x. Dropdownmenüs'!$A$33,W76="gering"),"Zulässig ohne Behandlung wenn Ae&lt;Av",IF(K76='x. Dropdownmenüs'!$A$26,IF(OR(W76="hoch",L76='x. Dropdownmenüs'!$A$33,X76='x. Dropdownmenüs'!$A$42,Y76='x. Dropdownmenüs'!$A$46),"Tabelle 4. überprüfen","zulässig"),"anderer Versickerungstyp gewählt"))</f>
        <v>anderer Versickerungstyp gewählt</v>
      </c>
      <c r="AD76" s="65" t="str">
        <f>IF(AND(K76='x. Dropdownmenüs'!$A$27,L76='x. Dropdownmenüs'!$A$33,W76="gering"),"Zulässig am Ort des Anfalls",IF(K76='x. Dropdownmenüs'!$A$27,IF(OR(W76="hoch",L76='x. Dropdownmenüs'!$A$33,X76='x. Dropdownmenüs'!$A$42,Y76='x. Dropdownmenüs'!$A$46),"Tabelle 4. überprüfen","zulässig"),"anderer Versickerungstyp gewählt"))</f>
        <v>anderer Versickerungstyp gewählt</v>
      </c>
      <c r="AE76" s="65" t="str">
        <f>IF(K76='x. Dropdownmenüs'!$A$28,IF(X76='x. Dropdownmenüs'!$A$42,"nicht zulässig",IF(OR(Y76='x. Dropdownmenüs'!$A$46),"Tabelle 4. überprüfen","zulässig mit Behandlung")),"anderer Versickerungstyp gewählt")</f>
        <v>anderer Versickerungstyp gewählt</v>
      </c>
      <c r="AF76" s="65" t="str">
        <f>IF(K76='x. Dropdownmenüs'!$A$29,"zulässig (beliebig kombinierbar)","anderer Versickerungstyp gewählt")</f>
        <v>anderer Versickerungstyp gewählt</v>
      </c>
    </row>
    <row r="77" spans="1:32" x14ac:dyDescent="0.2">
      <c r="A77" s="168"/>
      <c r="B77" s="169"/>
      <c r="C77" s="147"/>
      <c r="D77" s="129"/>
      <c r="E77" s="130"/>
      <c r="F77" s="131"/>
      <c r="G77" s="163"/>
      <c r="H77" s="135"/>
      <c r="I77" s="136" t="str">
        <f t="shared" si="4"/>
        <v/>
      </c>
      <c r="J77" s="137" t="str">
        <f t="shared" si="5"/>
        <v/>
      </c>
      <c r="K77" s="138"/>
      <c r="L77" s="78"/>
      <c r="M77" s="79"/>
      <c r="N77" s="76">
        <f t="shared" si="0"/>
        <v>0</v>
      </c>
      <c r="O77" s="143"/>
      <c r="P77" s="76">
        <f t="shared" si="1"/>
        <v>0</v>
      </c>
      <c r="Q77" s="143"/>
      <c r="R77" s="76">
        <f t="shared" si="2"/>
        <v>0</v>
      </c>
      <c r="S77" s="144"/>
      <c r="T77" s="76">
        <f>IF(S77='x. Dropdownmenüs'!$A$38,1,0)</f>
        <v>0</v>
      </c>
      <c r="U77" s="144"/>
      <c r="V77" s="76">
        <f t="shared" si="3"/>
        <v>0</v>
      </c>
      <c r="W77" s="145" t="str">
        <f t="shared" si="6"/>
        <v>gering</v>
      </c>
      <c r="X77" s="78"/>
      <c r="Y77" s="78"/>
      <c r="Z77" s="78"/>
      <c r="AA77" s="78"/>
      <c r="AB77" s="65" t="str">
        <f>IF(K77='x. Dropdownmenüs'!$A$25,IF(OR(X77='x. Dropdownmenüs'!$A$42,Y77='x. Dropdownmenüs'!$A$46),"Tabelle 4. überprüfen","zulässig"),"anderer Versickerungstyp gewählt")</f>
        <v>anderer Versickerungstyp gewählt</v>
      </c>
      <c r="AC77" s="65" t="str">
        <f>IF(AND(K77='x. Dropdownmenüs'!$A$26,L77='x. Dropdownmenüs'!$A$33,W77="gering"),"Zulässig ohne Behandlung wenn Ae&lt;Av",IF(K77='x. Dropdownmenüs'!$A$26,IF(OR(W77="hoch",L77='x. Dropdownmenüs'!$A$33,X77='x. Dropdownmenüs'!$A$42,Y77='x. Dropdownmenüs'!$A$46),"Tabelle 4. überprüfen","zulässig"),"anderer Versickerungstyp gewählt"))</f>
        <v>anderer Versickerungstyp gewählt</v>
      </c>
      <c r="AD77" s="65" t="str">
        <f>IF(AND(K77='x. Dropdownmenüs'!$A$27,L77='x. Dropdownmenüs'!$A$33,W77="gering"),"Zulässig am Ort des Anfalls",IF(K77='x. Dropdownmenüs'!$A$27,IF(OR(W77="hoch",L77='x. Dropdownmenüs'!$A$33,X77='x. Dropdownmenüs'!$A$42,Y77='x. Dropdownmenüs'!$A$46),"Tabelle 4. überprüfen","zulässig"),"anderer Versickerungstyp gewählt"))</f>
        <v>anderer Versickerungstyp gewählt</v>
      </c>
      <c r="AE77" s="65" t="str">
        <f>IF(K77='x. Dropdownmenüs'!$A$28,IF(X77='x. Dropdownmenüs'!$A$42,"nicht zulässig",IF(OR(Y77='x. Dropdownmenüs'!$A$46),"Tabelle 4. überprüfen","zulässig mit Behandlung")),"anderer Versickerungstyp gewählt")</f>
        <v>anderer Versickerungstyp gewählt</v>
      </c>
      <c r="AF77" s="65" t="str">
        <f>IF(K77='x. Dropdownmenüs'!$A$29,"zulässig (beliebig kombinierbar)","anderer Versickerungstyp gewählt")</f>
        <v>anderer Versickerungstyp gewählt</v>
      </c>
    </row>
    <row r="78" spans="1:32" x14ac:dyDescent="0.2">
      <c r="A78" s="168"/>
      <c r="B78" s="169"/>
      <c r="C78" s="147"/>
      <c r="D78" s="129"/>
      <c r="E78" s="130"/>
      <c r="F78" s="131"/>
      <c r="G78" s="163"/>
      <c r="H78" s="135"/>
      <c r="I78" s="136" t="str">
        <f t="shared" si="4"/>
        <v/>
      </c>
      <c r="J78" s="137" t="str">
        <f t="shared" si="5"/>
        <v/>
      </c>
      <c r="K78" s="138"/>
      <c r="L78" s="78"/>
      <c r="M78" s="79"/>
      <c r="N78" s="76">
        <f t="shared" si="0"/>
        <v>0</v>
      </c>
      <c r="O78" s="143"/>
      <c r="P78" s="76">
        <f t="shared" si="1"/>
        <v>0</v>
      </c>
      <c r="Q78" s="143"/>
      <c r="R78" s="76">
        <f t="shared" si="2"/>
        <v>0</v>
      </c>
      <c r="S78" s="144"/>
      <c r="T78" s="76">
        <f>IF(S78='x. Dropdownmenüs'!$A$38,1,0)</f>
        <v>0</v>
      </c>
      <c r="U78" s="144"/>
      <c r="V78" s="76">
        <f t="shared" si="3"/>
        <v>0</v>
      </c>
      <c r="W78" s="145" t="str">
        <f t="shared" si="6"/>
        <v>gering</v>
      </c>
      <c r="X78" s="78"/>
      <c r="Y78" s="78"/>
      <c r="Z78" s="78"/>
      <c r="AA78" s="78"/>
      <c r="AB78" s="65" t="str">
        <f>IF(K78='x. Dropdownmenüs'!$A$25,IF(OR(X78='x. Dropdownmenüs'!$A$42,Y78='x. Dropdownmenüs'!$A$46),"Tabelle 4. überprüfen","zulässig"),"anderer Versickerungstyp gewählt")</f>
        <v>anderer Versickerungstyp gewählt</v>
      </c>
      <c r="AC78" s="65" t="str">
        <f>IF(AND(K78='x. Dropdownmenüs'!$A$26,L78='x. Dropdownmenüs'!$A$33,W78="gering"),"Zulässig ohne Behandlung wenn Ae&lt;Av",IF(K78='x. Dropdownmenüs'!$A$26,IF(OR(W78="hoch",L78='x. Dropdownmenüs'!$A$33,X78='x. Dropdownmenüs'!$A$42,Y78='x. Dropdownmenüs'!$A$46),"Tabelle 4. überprüfen","zulässig"),"anderer Versickerungstyp gewählt"))</f>
        <v>anderer Versickerungstyp gewählt</v>
      </c>
      <c r="AD78" s="65" t="str">
        <f>IF(AND(K78='x. Dropdownmenüs'!$A$27,L78='x. Dropdownmenüs'!$A$33,W78="gering"),"Zulässig am Ort des Anfalls",IF(K78='x. Dropdownmenüs'!$A$27,IF(OR(W78="hoch",L78='x. Dropdownmenüs'!$A$33,X78='x. Dropdownmenüs'!$A$42,Y78='x. Dropdownmenüs'!$A$46),"Tabelle 4. überprüfen","zulässig"),"anderer Versickerungstyp gewählt"))</f>
        <v>anderer Versickerungstyp gewählt</v>
      </c>
      <c r="AE78" s="65" t="str">
        <f>IF(K78='x. Dropdownmenüs'!$A$28,IF(X78='x. Dropdownmenüs'!$A$42,"nicht zulässig",IF(OR(Y78='x. Dropdownmenüs'!$A$46),"Tabelle 4. überprüfen","zulässig mit Behandlung")),"anderer Versickerungstyp gewählt")</f>
        <v>anderer Versickerungstyp gewählt</v>
      </c>
      <c r="AF78" s="65" t="str">
        <f>IF(K78='x. Dropdownmenüs'!$A$29,"zulässig (beliebig kombinierbar)","anderer Versickerungstyp gewählt")</f>
        <v>anderer Versickerungstyp gewählt</v>
      </c>
    </row>
    <row r="79" spans="1:32" x14ac:dyDescent="0.2">
      <c r="A79" s="168"/>
      <c r="B79" s="169"/>
      <c r="C79" s="147"/>
      <c r="D79" s="129"/>
      <c r="E79" s="130"/>
      <c r="F79" s="131"/>
      <c r="G79" s="163"/>
      <c r="H79" s="135"/>
      <c r="I79" s="136" t="str">
        <f t="shared" si="4"/>
        <v/>
      </c>
      <c r="J79" s="137" t="str">
        <f t="shared" si="5"/>
        <v/>
      </c>
      <c r="K79" s="138"/>
      <c r="L79" s="78"/>
      <c r="M79" s="79"/>
      <c r="N79" s="76">
        <f t="shared" si="0"/>
        <v>0</v>
      </c>
      <c r="O79" s="143"/>
      <c r="P79" s="76">
        <f t="shared" si="1"/>
        <v>0</v>
      </c>
      <c r="Q79" s="143"/>
      <c r="R79" s="76">
        <f t="shared" si="2"/>
        <v>0</v>
      </c>
      <c r="S79" s="144"/>
      <c r="T79" s="76">
        <f>IF(S79='x. Dropdownmenüs'!$A$38,1,0)</f>
        <v>0</v>
      </c>
      <c r="U79" s="144"/>
      <c r="V79" s="76">
        <f t="shared" si="3"/>
        <v>0</v>
      </c>
      <c r="W79" s="145" t="str">
        <f t="shared" si="6"/>
        <v>gering</v>
      </c>
      <c r="X79" s="78"/>
      <c r="Y79" s="78"/>
      <c r="Z79" s="78"/>
      <c r="AA79" s="78"/>
      <c r="AB79" s="65" t="str">
        <f>IF(K79='x. Dropdownmenüs'!$A$25,IF(OR(X79='x. Dropdownmenüs'!$A$42,Y79='x. Dropdownmenüs'!$A$46),"Tabelle 4. überprüfen","zulässig"),"anderer Versickerungstyp gewählt")</f>
        <v>anderer Versickerungstyp gewählt</v>
      </c>
      <c r="AC79" s="65" t="str">
        <f>IF(AND(K79='x. Dropdownmenüs'!$A$26,L79='x. Dropdownmenüs'!$A$33,W79="gering"),"Zulässig ohne Behandlung wenn Ae&lt;Av",IF(K79='x. Dropdownmenüs'!$A$26,IF(OR(W79="hoch",L79='x. Dropdownmenüs'!$A$33,X79='x. Dropdownmenüs'!$A$42,Y79='x. Dropdownmenüs'!$A$46),"Tabelle 4. überprüfen","zulässig"),"anderer Versickerungstyp gewählt"))</f>
        <v>anderer Versickerungstyp gewählt</v>
      </c>
      <c r="AD79" s="65" t="str">
        <f>IF(AND(K79='x. Dropdownmenüs'!$A$27,L79='x. Dropdownmenüs'!$A$33,W79="gering"),"Zulässig am Ort des Anfalls",IF(K79='x. Dropdownmenüs'!$A$27,IF(OR(W79="hoch",L79='x. Dropdownmenüs'!$A$33,X79='x. Dropdownmenüs'!$A$42,Y79='x. Dropdownmenüs'!$A$46),"Tabelle 4. überprüfen","zulässig"),"anderer Versickerungstyp gewählt"))</f>
        <v>anderer Versickerungstyp gewählt</v>
      </c>
      <c r="AE79" s="65" t="str">
        <f>IF(K79='x. Dropdownmenüs'!$A$28,IF(X79='x. Dropdownmenüs'!$A$42,"nicht zulässig",IF(OR(Y79='x. Dropdownmenüs'!$A$46),"Tabelle 4. überprüfen","zulässig mit Behandlung")),"anderer Versickerungstyp gewählt")</f>
        <v>anderer Versickerungstyp gewählt</v>
      </c>
      <c r="AF79" s="65" t="str">
        <f>IF(K79='x. Dropdownmenüs'!$A$29,"zulässig (beliebig kombinierbar)","anderer Versickerungstyp gewählt")</f>
        <v>anderer Versickerungstyp gewählt</v>
      </c>
    </row>
    <row r="80" spans="1:32" x14ac:dyDescent="0.2">
      <c r="A80" s="168"/>
      <c r="B80" s="169"/>
      <c r="C80" s="147"/>
      <c r="D80" s="129"/>
      <c r="E80" s="130"/>
      <c r="F80" s="131"/>
      <c r="G80" s="163"/>
      <c r="H80" s="135"/>
      <c r="I80" s="136" t="str">
        <f t="shared" si="4"/>
        <v/>
      </c>
      <c r="J80" s="137" t="str">
        <f t="shared" si="5"/>
        <v/>
      </c>
      <c r="K80" s="138"/>
      <c r="L80" s="78"/>
      <c r="M80" s="79"/>
      <c r="N80" s="76">
        <f t="shared" si="0"/>
        <v>0</v>
      </c>
      <c r="O80" s="143"/>
      <c r="P80" s="76">
        <f t="shared" si="1"/>
        <v>0</v>
      </c>
      <c r="Q80" s="143"/>
      <c r="R80" s="76">
        <f t="shared" si="2"/>
        <v>0</v>
      </c>
      <c r="S80" s="144"/>
      <c r="T80" s="76">
        <f>IF(S80='x. Dropdownmenüs'!$A$38,1,0)</f>
        <v>0</v>
      </c>
      <c r="U80" s="144"/>
      <c r="V80" s="76">
        <f t="shared" si="3"/>
        <v>0</v>
      </c>
      <c r="W80" s="145" t="str">
        <f t="shared" si="6"/>
        <v>gering</v>
      </c>
      <c r="X80" s="78"/>
      <c r="Y80" s="78"/>
      <c r="Z80" s="78"/>
      <c r="AA80" s="78"/>
      <c r="AB80" s="65" t="str">
        <f>IF(K80='x. Dropdownmenüs'!$A$25,IF(OR(X80='x. Dropdownmenüs'!$A$42,Y80='x. Dropdownmenüs'!$A$46),"Tabelle 4. überprüfen","zulässig"),"anderer Versickerungstyp gewählt")</f>
        <v>anderer Versickerungstyp gewählt</v>
      </c>
      <c r="AC80" s="65" t="str">
        <f>IF(AND(K80='x. Dropdownmenüs'!$A$26,L80='x. Dropdownmenüs'!$A$33,W80="gering"),"Zulässig ohne Behandlung wenn Ae&lt;Av",IF(K80='x. Dropdownmenüs'!$A$26,IF(OR(W80="hoch",L80='x. Dropdownmenüs'!$A$33,X80='x. Dropdownmenüs'!$A$42,Y80='x. Dropdownmenüs'!$A$46),"Tabelle 4. überprüfen","zulässig"),"anderer Versickerungstyp gewählt"))</f>
        <v>anderer Versickerungstyp gewählt</v>
      </c>
      <c r="AD80" s="65" t="str">
        <f>IF(AND(K80='x. Dropdownmenüs'!$A$27,L80='x. Dropdownmenüs'!$A$33,W80="gering"),"Zulässig am Ort des Anfalls",IF(K80='x. Dropdownmenüs'!$A$27,IF(OR(W80="hoch",L80='x. Dropdownmenüs'!$A$33,X80='x. Dropdownmenüs'!$A$42,Y80='x. Dropdownmenüs'!$A$46),"Tabelle 4. überprüfen","zulässig"),"anderer Versickerungstyp gewählt"))</f>
        <v>anderer Versickerungstyp gewählt</v>
      </c>
      <c r="AE80" s="65" t="str">
        <f>IF(K80='x. Dropdownmenüs'!$A$28,IF(X80='x. Dropdownmenüs'!$A$42,"nicht zulässig",IF(OR(Y80='x. Dropdownmenüs'!$A$46),"Tabelle 4. überprüfen","zulässig mit Behandlung")),"anderer Versickerungstyp gewählt")</f>
        <v>anderer Versickerungstyp gewählt</v>
      </c>
      <c r="AF80" s="65" t="str">
        <f>IF(K80='x. Dropdownmenüs'!$A$29,"zulässig (beliebig kombinierbar)","anderer Versickerungstyp gewählt")</f>
        <v>anderer Versickerungstyp gewählt</v>
      </c>
    </row>
    <row r="81" spans="1:32" x14ac:dyDescent="0.2">
      <c r="A81" s="168"/>
      <c r="B81" s="169"/>
      <c r="C81" s="147"/>
      <c r="D81" s="129"/>
      <c r="E81" s="130"/>
      <c r="F81" s="131"/>
      <c r="G81" s="163"/>
      <c r="H81" s="135"/>
      <c r="I81" s="136" t="str">
        <f t="shared" si="4"/>
        <v/>
      </c>
      <c r="J81" s="137" t="str">
        <f t="shared" si="5"/>
        <v/>
      </c>
      <c r="K81" s="138"/>
      <c r="L81" s="78"/>
      <c r="M81" s="79"/>
      <c r="N81" s="76">
        <f t="shared" si="0"/>
        <v>0</v>
      </c>
      <c r="O81" s="143"/>
      <c r="P81" s="76">
        <f t="shared" si="1"/>
        <v>0</v>
      </c>
      <c r="Q81" s="143"/>
      <c r="R81" s="76">
        <f t="shared" si="2"/>
        <v>0</v>
      </c>
      <c r="S81" s="144"/>
      <c r="T81" s="76">
        <f>IF(S81='x. Dropdownmenüs'!$A$38,1,0)</f>
        <v>0</v>
      </c>
      <c r="U81" s="144"/>
      <c r="V81" s="76">
        <f t="shared" si="3"/>
        <v>0</v>
      </c>
      <c r="W81" s="145" t="str">
        <f t="shared" si="6"/>
        <v>gering</v>
      </c>
      <c r="X81" s="78"/>
      <c r="Y81" s="78"/>
      <c r="Z81" s="78"/>
      <c r="AA81" s="78"/>
      <c r="AB81" s="65" t="str">
        <f>IF(K81='x. Dropdownmenüs'!$A$25,IF(OR(X81='x. Dropdownmenüs'!$A$42,Y81='x. Dropdownmenüs'!$A$46),"Tabelle 4. überprüfen","zulässig"),"anderer Versickerungstyp gewählt")</f>
        <v>anderer Versickerungstyp gewählt</v>
      </c>
      <c r="AC81" s="65" t="str">
        <f>IF(AND(K81='x. Dropdownmenüs'!$A$26,L81='x. Dropdownmenüs'!$A$33,W81="gering"),"Zulässig ohne Behandlung wenn Ae&lt;Av",IF(K81='x. Dropdownmenüs'!$A$26,IF(OR(W81="hoch",L81='x. Dropdownmenüs'!$A$33,X81='x. Dropdownmenüs'!$A$42,Y81='x. Dropdownmenüs'!$A$46),"Tabelle 4. überprüfen","zulässig"),"anderer Versickerungstyp gewählt"))</f>
        <v>anderer Versickerungstyp gewählt</v>
      </c>
      <c r="AD81" s="65" t="str">
        <f>IF(AND(K81='x. Dropdownmenüs'!$A$27,L81='x. Dropdownmenüs'!$A$33,W81="gering"),"Zulässig am Ort des Anfalls",IF(K81='x. Dropdownmenüs'!$A$27,IF(OR(W81="hoch",L81='x. Dropdownmenüs'!$A$33,X81='x. Dropdownmenüs'!$A$42,Y81='x. Dropdownmenüs'!$A$46),"Tabelle 4. überprüfen","zulässig"),"anderer Versickerungstyp gewählt"))</f>
        <v>anderer Versickerungstyp gewählt</v>
      </c>
      <c r="AE81" s="65" t="str">
        <f>IF(K81='x. Dropdownmenüs'!$A$28,IF(X81='x. Dropdownmenüs'!$A$42,"nicht zulässig",IF(OR(Y81='x. Dropdownmenüs'!$A$46),"Tabelle 4. überprüfen","zulässig mit Behandlung")),"anderer Versickerungstyp gewählt")</f>
        <v>anderer Versickerungstyp gewählt</v>
      </c>
      <c r="AF81" s="65" t="str">
        <f>IF(K81='x. Dropdownmenüs'!$A$29,"zulässig (beliebig kombinierbar)","anderer Versickerungstyp gewählt")</f>
        <v>anderer Versickerungstyp gewählt</v>
      </c>
    </row>
    <row r="82" spans="1:32" x14ac:dyDescent="0.2">
      <c r="A82" s="168"/>
      <c r="B82" s="169"/>
      <c r="C82" s="147"/>
      <c r="D82" s="129"/>
      <c r="E82" s="130"/>
      <c r="F82" s="131"/>
      <c r="G82" s="163"/>
      <c r="H82" s="135"/>
      <c r="I82" s="136" t="str">
        <f t="shared" si="4"/>
        <v/>
      </c>
      <c r="J82" s="137" t="str">
        <f t="shared" si="5"/>
        <v/>
      </c>
      <c r="K82" s="138"/>
      <c r="L82" s="78"/>
      <c r="M82" s="79"/>
      <c r="N82" s="76">
        <f t="shared" si="0"/>
        <v>0</v>
      </c>
      <c r="O82" s="143"/>
      <c r="P82" s="76">
        <f t="shared" si="1"/>
        <v>0</v>
      </c>
      <c r="Q82" s="143"/>
      <c r="R82" s="76">
        <f t="shared" si="2"/>
        <v>0</v>
      </c>
      <c r="S82" s="144"/>
      <c r="T82" s="76">
        <f>IF(S82='x. Dropdownmenüs'!$A$38,1,0)</f>
        <v>0</v>
      </c>
      <c r="U82" s="144"/>
      <c r="V82" s="76">
        <f t="shared" si="3"/>
        <v>0</v>
      </c>
      <c r="W82" s="145" t="str">
        <f t="shared" si="6"/>
        <v>gering</v>
      </c>
      <c r="X82" s="78"/>
      <c r="Y82" s="78"/>
      <c r="Z82" s="78"/>
      <c r="AA82" s="78"/>
      <c r="AB82" s="65" t="str">
        <f>IF(K82='x. Dropdownmenüs'!$A$25,IF(OR(X82='x. Dropdownmenüs'!$A$42,Y82='x. Dropdownmenüs'!$A$46),"Tabelle 4. überprüfen","zulässig"),"anderer Versickerungstyp gewählt")</f>
        <v>anderer Versickerungstyp gewählt</v>
      </c>
      <c r="AC82" s="65" t="str">
        <f>IF(AND(K82='x. Dropdownmenüs'!$A$26,L82='x. Dropdownmenüs'!$A$33,W82="gering"),"Zulässig ohne Behandlung wenn Ae&lt;Av",IF(K82='x. Dropdownmenüs'!$A$26,IF(OR(W82="hoch",L82='x. Dropdownmenüs'!$A$33,X82='x. Dropdownmenüs'!$A$42,Y82='x. Dropdownmenüs'!$A$46),"Tabelle 4. überprüfen","zulässig"),"anderer Versickerungstyp gewählt"))</f>
        <v>anderer Versickerungstyp gewählt</v>
      </c>
      <c r="AD82" s="65" t="str">
        <f>IF(AND(K82='x. Dropdownmenüs'!$A$27,L82='x. Dropdownmenüs'!$A$33,W82="gering"),"Zulässig am Ort des Anfalls",IF(K82='x. Dropdownmenüs'!$A$27,IF(OR(W82="hoch",L82='x. Dropdownmenüs'!$A$33,X82='x. Dropdownmenüs'!$A$42,Y82='x. Dropdownmenüs'!$A$46),"Tabelle 4. überprüfen","zulässig"),"anderer Versickerungstyp gewählt"))</f>
        <v>anderer Versickerungstyp gewählt</v>
      </c>
      <c r="AE82" s="65" t="str">
        <f>IF(K82='x. Dropdownmenüs'!$A$28,IF(X82='x. Dropdownmenüs'!$A$42,"nicht zulässig",IF(OR(Y82='x. Dropdownmenüs'!$A$46),"Tabelle 4. überprüfen","zulässig mit Behandlung")),"anderer Versickerungstyp gewählt")</f>
        <v>anderer Versickerungstyp gewählt</v>
      </c>
      <c r="AF82" s="65" t="str">
        <f>IF(K82='x. Dropdownmenüs'!$A$29,"zulässig (beliebig kombinierbar)","anderer Versickerungstyp gewählt")</f>
        <v>anderer Versickerungstyp gewählt</v>
      </c>
    </row>
    <row r="83" spans="1:32" x14ac:dyDescent="0.2">
      <c r="A83" s="168"/>
      <c r="B83" s="169"/>
      <c r="C83" s="147"/>
      <c r="D83" s="129"/>
      <c r="E83" s="130"/>
      <c r="F83" s="131"/>
      <c r="G83" s="163"/>
      <c r="H83" s="135"/>
      <c r="I83" s="136" t="str">
        <f t="shared" si="4"/>
        <v/>
      </c>
      <c r="J83" s="137" t="str">
        <f t="shared" si="5"/>
        <v/>
      </c>
      <c r="K83" s="138"/>
      <c r="L83" s="78"/>
      <c r="M83" s="79"/>
      <c r="N83" s="76">
        <f t="shared" si="0"/>
        <v>0</v>
      </c>
      <c r="O83" s="143"/>
      <c r="P83" s="76">
        <f t="shared" si="1"/>
        <v>0</v>
      </c>
      <c r="Q83" s="143"/>
      <c r="R83" s="76">
        <f t="shared" si="2"/>
        <v>0</v>
      </c>
      <c r="S83" s="144"/>
      <c r="T83" s="76">
        <f>IF(S83='x. Dropdownmenüs'!$A$38,1,0)</f>
        <v>0</v>
      </c>
      <c r="U83" s="144"/>
      <c r="V83" s="76">
        <f t="shared" si="3"/>
        <v>0</v>
      </c>
      <c r="W83" s="145" t="str">
        <f t="shared" si="6"/>
        <v>gering</v>
      </c>
      <c r="X83" s="78"/>
      <c r="Y83" s="78"/>
      <c r="Z83" s="78"/>
      <c r="AA83" s="78"/>
      <c r="AB83" s="65" t="str">
        <f>IF(K83='x. Dropdownmenüs'!$A$25,IF(OR(X83='x. Dropdownmenüs'!$A$42,Y83='x. Dropdownmenüs'!$A$46),"Tabelle 4. überprüfen","zulässig"),"anderer Versickerungstyp gewählt")</f>
        <v>anderer Versickerungstyp gewählt</v>
      </c>
      <c r="AC83" s="65" t="str">
        <f>IF(AND(K83='x. Dropdownmenüs'!$A$26,L83='x. Dropdownmenüs'!$A$33,W83="gering"),"Zulässig ohne Behandlung wenn Ae&lt;Av",IF(K83='x. Dropdownmenüs'!$A$26,IF(OR(W83="hoch",L83='x. Dropdownmenüs'!$A$33,X83='x. Dropdownmenüs'!$A$42,Y83='x. Dropdownmenüs'!$A$46),"Tabelle 4. überprüfen","zulässig"),"anderer Versickerungstyp gewählt"))</f>
        <v>anderer Versickerungstyp gewählt</v>
      </c>
      <c r="AD83" s="65" t="str">
        <f>IF(AND(K83='x. Dropdownmenüs'!$A$27,L83='x. Dropdownmenüs'!$A$33,W83="gering"),"Zulässig am Ort des Anfalls",IF(K83='x. Dropdownmenüs'!$A$27,IF(OR(W83="hoch",L83='x. Dropdownmenüs'!$A$33,X83='x. Dropdownmenüs'!$A$42,Y83='x. Dropdownmenüs'!$A$46),"Tabelle 4. überprüfen","zulässig"),"anderer Versickerungstyp gewählt"))</f>
        <v>anderer Versickerungstyp gewählt</v>
      </c>
      <c r="AE83" s="65" t="str">
        <f>IF(K83='x. Dropdownmenüs'!$A$28,IF(X83='x. Dropdownmenüs'!$A$42,"nicht zulässig",IF(OR(Y83='x. Dropdownmenüs'!$A$46),"Tabelle 4. überprüfen","zulässig mit Behandlung")),"anderer Versickerungstyp gewählt")</f>
        <v>anderer Versickerungstyp gewählt</v>
      </c>
      <c r="AF83" s="65" t="str">
        <f>IF(K83='x. Dropdownmenüs'!$A$29,"zulässig (beliebig kombinierbar)","anderer Versickerungstyp gewählt")</f>
        <v>anderer Versickerungstyp gewählt</v>
      </c>
    </row>
    <row r="84" spans="1:32" x14ac:dyDescent="0.2">
      <c r="A84" s="168"/>
      <c r="B84" s="169"/>
      <c r="C84" s="147"/>
      <c r="D84" s="129"/>
      <c r="E84" s="130"/>
      <c r="F84" s="131"/>
      <c r="G84" s="163"/>
      <c r="H84" s="135"/>
      <c r="I84" s="136" t="str">
        <f t="shared" si="4"/>
        <v/>
      </c>
      <c r="J84" s="137" t="str">
        <f t="shared" si="5"/>
        <v/>
      </c>
      <c r="K84" s="138"/>
      <c r="L84" s="78"/>
      <c r="M84" s="79"/>
      <c r="N84" s="76">
        <f t="shared" si="0"/>
        <v>0</v>
      </c>
      <c r="O84" s="143"/>
      <c r="P84" s="76">
        <f t="shared" si="1"/>
        <v>0</v>
      </c>
      <c r="Q84" s="143"/>
      <c r="R84" s="76">
        <f t="shared" si="2"/>
        <v>0</v>
      </c>
      <c r="S84" s="144"/>
      <c r="T84" s="76">
        <f>IF(S84='x. Dropdownmenüs'!$A$38,1,0)</f>
        <v>0</v>
      </c>
      <c r="U84" s="144"/>
      <c r="V84" s="76">
        <f t="shared" si="3"/>
        <v>0</v>
      </c>
      <c r="W84" s="145" t="str">
        <f t="shared" si="6"/>
        <v>gering</v>
      </c>
      <c r="X84" s="78"/>
      <c r="Y84" s="78"/>
      <c r="Z84" s="78"/>
      <c r="AA84" s="78"/>
      <c r="AB84" s="65" t="str">
        <f>IF(K84='x. Dropdownmenüs'!$A$25,IF(OR(X84='x. Dropdownmenüs'!$A$42,Y84='x. Dropdownmenüs'!$A$46),"Tabelle 4. überprüfen","zulässig"),"anderer Versickerungstyp gewählt")</f>
        <v>anderer Versickerungstyp gewählt</v>
      </c>
      <c r="AC84" s="65" t="str">
        <f>IF(AND(K84='x. Dropdownmenüs'!$A$26,L84='x. Dropdownmenüs'!$A$33,W84="gering"),"Zulässig ohne Behandlung wenn Ae&lt;Av",IF(K84='x. Dropdownmenüs'!$A$26,IF(OR(W84="hoch",L84='x. Dropdownmenüs'!$A$33,X84='x. Dropdownmenüs'!$A$42,Y84='x. Dropdownmenüs'!$A$46),"Tabelle 4. überprüfen","zulässig"),"anderer Versickerungstyp gewählt"))</f>
        <v>anderer Versickerungstyp gewählt</v>
      </c>
      <c r="AD84" s="65" t="str">
        <f>IF(AND(K84='x. Dropdownmenüs'!$A$27,L84='x. Dropdownmenüs'!$A$33,W84="gering"),"Zulässig am Ort des Anfalls",IF(K84='x. Dropdownmenüs'!$A$27,IF(OR(W84="hoch",L84='x. Dropdownmenüs'!$A$33,X84='x. Dropdownmenüs'!$A$42,Y84='x. Dropdownmenüs'!$A$46),"Tabelle 4. überprüfen","zulässig"),"anderer Versickerungstyp gewählt"))</f>
        <v>anderer Versickerungstyp gewählt</v>
      </c>
      <c r="AE84" s="65" t="str">
        <f>IF(K84='x. Dropdownmenüs'!$A$28,IF(X84='x. Dropdownmenüs'!$A$42,"nicht zulässig",IF(OR(Y84='x. Dropdownmenüs'!$A$46),"Tabelle 4. überprüfen","zulässig mit Behandlung")),"anderer Versickerungstyp gewählt")</f>
        <v>anderer Versickerungstyp gewählt</v>
      </c>
      <c r="AF84" s="65" t="str">
        <f>IF(K84='x. Dropdownmenüs'!$A$29,"zulässig (beliebig kombinierbar)","anderer Versickerungstyp gewählt")</f>
        <v>anderer Versickerungstyp gewählt</v>
      </c>
    </row>
    <row r="85" spans="1:32" x14ac:dyDescent="0.2">
      <c r="A85" s="168"/>
      <c r="B85" s="169"/>
      <c r="C85" s="147"/>
      <c r="D85" s="129"/>
      <c r="E85" s="130"/>
      <c r="F85" s="131"/>
      <c r="G85" s="163"/>
      <c r="H85" s="135"/>
      <c r="I85" s="136" t="str">
        <f t="shared" si="4"/>
        <v/>
      </c>
      <c r="J85" s="137" t="str">
        <f t="shared" si="5"/>
        <v/>
      </c>
      <c r="K85" s="138"/>
      <c r="L85" s="78"/>
      <c r="M85" s="79"/>
      <c r="N85" s="76">
        <f t="shared" si="0"/>
        <v>0</v>
      </c>
      <c r="O85" s="143"/>
      <c r="P85" s="76">
        <f t="shared" si="1"/>
        <v>0</v>
      </c>
      <c r="Q85" s="143"/>
      <c r="R85" s="76">
        <f t="shared" si="2"/>
        <v>0</v>
      </c>
      <c r="S85" s="144"/>
      <c r="T85" s="76">
        <f>IF(S85='x. Dropdownmenüs'!$A$38,1,0)</f>
        <v>0</v>
      </c>
      <c r="U85" s="144"/>
      <c r="V85" s="76">
        <f t="shared" si="3"/>
        <v>0</v>
      </c>
      <c r="W85" s="145" t="str">
        <f t="shared" si="6"/>
        <v>gering</v>
      </c>
      <c r="X85" s="78"/>
      <c r="Y85" s="78"/>
      <c r="Z85" s="78"/>
      <c r="AA85" s="78"/>
      <c r="AB85" s="65" t="str">
        <f>IF(K85='x. Dropdownmenüs'!$A$25,IF(OR(X85='x. Dropdownmenüs'!$A$42,Y85='x. Dropdownmenüs'!$A$46),"Tabelle 4. überprüfen","zulässig"),"anderer Versickerungstyp gewählt")</f>
        <v>anderer Versickerungstyp gewählt</v>
      </c>
      <c r="AC85" s="65" t="str">
        <f>IF(AND(K85='x. Dropdownmenüs'!$A$26,L85='x. Dropdownmenüs'!$A$33,W85="gering"),"Zulässig ohne Behandlung wenn Ae&lt;Av",IF(K85='x. Dropdownmenüs'!$A$26,IF(OR(W85="hoch",L85='x. Dropdownmenüs'!$A$33,X85='x. Dropdownmenüs'!$A$42,Y85='x. Dropdownmenüs'!$A$46),"Tabelle 4. überprüfen","zulässig"),"anderer Versickerungstyp gewählt"))</f>
        <v>anderer Versickerungstyp gewählt</v>
      </c>
      <c r="AD85" s="65" t="str">
        <f>IF(AND(K85='x. Dropdownmenüs'!$A$27,L85='x. Dropdownmenüs'!$A$33,W85="gering"),"Zulässig am Ort des Anfalls",IF(K85='x. Dropdownmenüs'!$A$27,IF(OR(W85="hoch",L85='x. Dropdownmenüs'!$A$33,X85='x. Dropdownmenüs'!$A$42,Y85='x. Dropdownmenüs'!$A$46),"Tabelle 4. überprüfen","zulässig"),"anderer Versickerungstyp gewählt"))</f>
        <v>anderer Versickerungstyp gewählt</v>
      </c>
      <c r="AE85" s="65" t="str">
        <f>IF(K85='x. Dropdownmenüs'!$A$28,IF(X85='x. Dropdownmenüs'!$A$42,"nicht zulässig",IF(OR(Y85='x. Dropdownmenüs'!$A$46),"Tabelle 4. überprüfen","zulässig mit Behandlung")),"anderer Versickerungstyp gewählt")</f>
        <v>anderer Versickerungstyp gewählt</v>
      </c>
      <c r="AF85" s="65" t="str">
        <f>IF(K85='x. Dropdownmenüs'!$A$29,"zulässig (beliebig kombinierbar)","anderer Versickerungstyp gewählt")</f>
        <v>anderer Versickerungstyp gewählt</v>
      </c>
    </row>
    <row r="86" spans="1:32" x14ac:dyDescent="0.2">
      <c r="A86" s="168"/>
      <c r="B86" s="169"/>
      <c r="C86" s="147"/>
      <c r="D86" s="129"/>
      <c r="E86" s="130"/>
      <c r="F86" s="131"/>
      <c r="G86" s="163"/>
      <c r="H86" s="135"/>
      <c r="I86" s="136" t="str">
        <f t="shared" si="4"/>
        <v/>
      </c>
      <c r="J86" s="137" t="str">
        <f t="shared" si="5"/>
        <v/>
      </c>
      <c r="K86" s="138"/>
      <c r="L86" s="78"/>
      <c r="M86" s="79"/>
      <c r="N86" s="76">
        <f t="shared" ref="N86:N149" si="7">M86/1000</f>
        <v>0</v>
      </c>
      <c r="O86" s="143"/>
      <c r="P86" s="76">
        <f t="shared" ref="P86:P149" si="8">IF(O86&lt;0.04,0,IF(AND(O86&gt;=0.04,O86&lt;=0.08),1,IF(O86&gt;0.08,2)))</f>
        <v>0</v>
      </c>
      <c r="Q86" s="143"/>
      <c r="R86" s="76">
        <f t="shared" ref="R86:R149" si="9">IF(Q86&gt;0.08,1,0)</f>
        <v>0</v>
      </c>
      <c r="S86" s="144"/>
      <c r="T86" s="76">
        <f>IF(S86='x. Dropdownmenüs'!$A$38,1,0)</f>
        <v>0</v>
      </c>
      <c r="U86" s="144"/>
      <c r="V86" s="76">
        <f t="shared" ref="V86:V149" si="10">ROUND(N86+P86+R86+T86-U86,0)</f>
        <v>0</v>
      </c>
      <c r="W86" s="145" t="str">
        <f t="shared" si="6"/>
        <v>gering</v>
      </c>
      <c r="X86" s="78"/>
      <c r="Y86" s="78"/>
      <c r="Z86" s="78"/>
      <c r="AA86" s="78"/>
      <c r="AB86" s="65" t="str">
        <f>IF(K86='x. Dropdownmenüs'!$A$25,IF(OR(X86='x. Dropdownmenüs'!$A$42,Y86='x. Dropdownmenüs'!$A$46),"Tabelle 4. überprüfen","zulässig"),"anderer Versickerungstyp gewählt")</f>
        <v>anderer Versickerungstyp gewählt</v>
      </c>
      <c r="AC86" s="65" t="str">
        <f>IF(AND(K86='x. Dropdownmenüs'!$A$26,L86='x. Dropdownmenüs'!$A$33,W86="gering"),"Zulässig ohne Behandlung wenn Ae&lt;Av",IF(K86='x. Dropdownmenüs'!$A$26,IF(OR(W86="hoch",L86='x. Dropdownmenüs'!$A$33,X86='x. Dropdownmenüs'!$A$42,Y86='x. Dropdownmenüs'!$A$46),"Tabelle 4. überprüfen","zulässig"),"anderer Versickerungstyp gewählt"))</f>
        <v>anderer Versickerungstyp gewählt</v>
      </c>
      <c r="AD86" s="65" t="str">
        <f>IF(AND(K86='x. Dropdownmenüs'!$A$27,L86='x. Dropdownmenüs'!$A$33,W86="gering"),"Zulässig am Ort des Anfalls",IF(K86='x. Dropdownmenüs'!$A$27,IF(OR(W86="hoch",L86='x. Dropdownmenüs'!$A$33,X86='x. Dropdownmenüs'!$A$42,Y86='x. Dropdownmenüs'!$A$46),"Tabelle 4. überprüfen","zulässig"),"anderer Versickerungstyp gewählt"))</f>
        <v>anderer Versickerungstyp gewählt</v>
      </c>
      <c r="AE86" s="65" t="str">
        <f>IF(K86='x. Dropdownmenüs'!$A$28,IF(X86='x. Dropdownmenüs'!$A$42,"nicht zulässig",IF(OR(Y86='x. Dropdownmenüs'!$A$46),"Tabelle 4. überprüfen","zulässig mit Behandlung")),"anderer Versickerungstyp gewählt")</f>
        <v>anderer Versickerungstyp gewählt</v>
      </c>
      <c r="AF86" s="65" t="str">
        <f>IF(K86='x. Dropdownmenüs'!$A$29,"zulässig (beliebig kombinierbar)","anderer Versickerungstyp gewählt")</f>
        <v>anderer Versickerungstyp gewählt</v>
      </c>
    </row>
    <row r="87" spans="1:32" x14ac:dyDescent="0.2">
      <c r="A87" s="168"/>
      <c r="B87" s="169"/>
      <c r="C87" s="147"/>
      <c r="D87" s="129"/>
      <c r="E87" s="130"/>
      <c r="F87" s="131"/>
      <c r="G87" s="163"/>
      <c r="H87" s="135"/>
      <c r="I87" s="136" t="str">
        <f t="shared" ref="I87:I150" si="11">IFERROR(D87/H87,"")</f>
        <v/>
      </c>
      <c r="J87" s="137" t="str">
        <f t="shared" ref="J87:J150" si="12">IF(ISNONTEXT(I87),IF(I87&gt;=5,"ja","nein"),"")</f>
        <v/>
      </c>
      <c r="K87" s="138"/>
      <c r="L87" s="78"/>
      <c r="M87" s="79"/>
      <c r="N87" s="76">
        <f t="shared" si="7"/>
        <v>0</v>
      </c>
      <c r="O87" s="143"/>
      <c r="P87" s="76">
        <f t="shared" si="8"/>
        <v>0</v>
      </c>
      <c r="Q87" s="143"/>
      <c r="R87" s="76">
        <f t="shared" si="9"/>
        <v>0</v>
      </c>
      <c r="S87" s="144"/>
      <c r="T87" s="76">
        <f>IF(S87='x. Dropdownmenüs'!$A$38,1,0)</f>
        <v>0</v>
      </c>
      <c r="U87" s="144"/>
      <c r="V87" s="76">
        <f t="shared" si="10"/>
        <v>0</v>
      </c>
      <c r="W87" s="145" t="str">
        <f t="shared" ref="W87:W150" si="13">IF(V87&lt;5,"gering",IF(AND(V87&gt;=5,V87&lt;=14),"mittel",IF(V87&gt;14,"hoch")))</f>
        <v>gering</v>
      </c>
      <c r="X87" s="78"/>
      <c r="Y87" s="78"/>
      <c r="Z87" s="78"/>
      <c r="AA87" s="78"/>
      <c r="AB87" s="65" t="str">
        <f>IF(K87='x. Dropdownmenüs'!$A$25,IF(OR(X87='x. Dropdownmenüs'!$A$42,Y87='x. Dropdownmenüs'!$A$46),"Tabelle 4. überprüfen","zulässig"),"anderer Versickerungstyp gewählt")</f>
        <v>anderer Versickerungstyp gewählt</v>
      </c>
      <c r="AC87" s="65" t="str">
        <f>IF(AND(K87='x. Dropdownmenüs'!$A$26,L87='x. Dropdownmenüs'!$A$33,W87="gering"),"Zulässig ohne Behandlung wenn Ae&lt;Av",IF(K87='x. Dropdownmenüs'!$A$26,IF(OR(W87="hoch",L87='x. Dropdownmenüs'!$A$33,X87='x. Dropdownmenüs'!$A$42,Y87='x. Dropdownmenüs'!$A$46),"Tabelle 4. überprüfen","zulässig"),"anderer Versickerungstyp gewählt"))</f>
        <v>anderer Versickerungstyp gewählt</v>
      </c>
      <c r="AD87" s="65" t="str">
        <f>IF(AND(K87='x. Dropdownmenüs'!$A$27,L87='x. Dropdownmenüs'!$A$33,W87="gering"),"Zulässig am Ort des Anfalls",IF(K87='x. Dropdownmenüs'!$A$27,IF(OR(W87="hoch",L87='x. Dropdownmenüs'!$A$33,X87='x. Dropdownmenüs'!$A$42,Y87='x. Dropdownmenüs'!$A$46),"Tabelle 4. überprüfen","zulässig"),"anderer Versickerungstyp gewählt"))</f>
        <v>anderer Versickerungstyp gewählt</v>
      </c>
      <c r="AE87" s="65" t="str">
        <f>IF(K87='x. Dropdownmenüs'!$A$28,IF(X87='x. Dropdownmenüs'!$A$42,"nicht zulässig",IF(OR(Y87='x. Dropdownmenüs'!$A$46),"Tabelle 4. überprüfen","zulässig mit Behandlung")),"anderer Versickerungstyp gewählt")</f>
        <v>anderer Versickerungstyp gewählt</v>
      </c>
      <c r="AF87" s="65" t="str">
        <f>IF(K87='x. Dropdownmenüs'!$A$29,"zulässig (beliebig kombinierbar)","anderer Versickerungstyp gewählt")</f>
        <v>anderer Versickerungstyp gewählt</v>
      </c>
    </row>
    <row r="88" spans="1:32" x14ac:dyDescent="0.2">
      <c r="A88" s="168"/>
      <c r="B88" s="169"/>
      <c r="C88" s="147"/>
      <c r="D88" s="129"/>
      <c r="E88" s="130"/>
      <c r="F88" s="131"/>
      <c r="G88" s="163"/>
      <c r="H88" s="135"/>
      <c r="I88" s="136" t="str">
        <f t="shared" si="11"/>
        <v/>
      </c>
      <c r="J88" s="137" t="str">
        <f t="shared" si="12"/>
        <v/>
      </c>
      <c r="K88" s="138"/>
      <c r="L88" s="78"/>
      <c r="M88" s="79"/>
      <c r="N88" s="76">
        <f t="shared" si="7"/>
        <v>0</v>
      </c>
      <c r="O88" s="143"/>
      <c r="P88" s="76">
        <f t="shared" si="8"/>
        <v>0</v>
      </c>
      <c r="Q88" s="143"/>
      <c r="R88" s="76">
        <f t="shared" si="9"/>
        <v>0</v>
      </c>
      <c r="S88" s="144"/>
      <c r="T88" s="76">
        <f>IF(S88='x. Dropdownmenüs'!$A$38,1,0)</f>
        <v>0</v>
      </c>
      <c r="U88" s="144"/>
      <c r="V88" s="76">
        <f t="shared" si="10"/>
        <v>0</v>
      </c>
      <c r="W88" s="145" t="str">
        <f t="shared" si="13"/>
        <v>gering</v>
      </c>
      <c r="X88" s="78"/>
      <c r="Y88" s="78"/>
      <c r="Z88" s="78"/>
      <c r="AA88" s="78"/>
      <c r="AB88" s="65" t="str">
        <f>IF(K88='x. Dropdownmenüs'!$A$25,IF(OR(X88='x. Dropdownmenüs'!$A$42,Y88='x. Dropdownmenüs'!$A$46),"Tabelle 4. überprüfen","zulässig"),"anderer Versickerungstyp gewählt")</f>
        <v>anderer Versickerungstyp gewählt</v>
      </c>
      <c r="AC88" s="65" t="str">
        <f>IF(AND(K88='x. Dropdownmenüs'!$A$26,L88='x. Dropdownmenüs'!$A$33,W88="gering"),"Zulässig ohne Behandlung wenn Ae&lt;Av",IF(K88='x. Dropdownmenüs'!$A$26,IF(OR(W88="hoch",L88='x. Dropdownmenüs'!$A$33,X88='x. Dropdownmenüs'!$A$42,Y88='x. Dropdownmenüs'!$A$46),"Tabelle 4. überprüfen","zulässig"),"anderer Versickerungstyp gewählt"))</f>
        <v>anderer Versickerungstyp gewählt</v>
      </c>
      <c r="AD88" s="65" t="str">
        <f>IF(AND(K88='x. Dropdownmenüs'!$A$27,L88='x. Dropdownmenüs'!$A$33,W88="gering"),"Zulässig am Ort des Anfalls",IF(K88='x. Dropdownmenüs'!$A$27,IF(OR(W88="hoch",L88='x. Dropdownmenüs'!$A$33,X88='x. Dropdownmenüs'!$A$42,Y88='x. Dropdownmenüs'!$A$46),"Tabelle 4. überprüfen","zulässig"),"anderer Versickerungstyp gewählt"))</f>
        <v>anderer Versickerungstyp gewählt</v>
      </c>
      <c r="AE88" s="65" t="str">
        <f>IF(K88='x. Dropdownmenüs'!$A$28,IF(X88='x. Dropdownmenüs'!$A$42,"nicht zulässig",IF(OR(Y88='x. Dropdownmenüs'!$A$46),"Tabelle 4. überprüfen","zulässig mit Behandlung")),"anderer Versickerungstyp gewählt")</f>
        <v>anderer Versickerungstyp gewählt</v>
      </c>
      <c r="AF88" s="65" t="str">
        <f>IF(K88='x. Dropdownmenüs'!$A$29,"zulässig (beliebig kombinierbar)","anderer Versickerungstyp gewählt")</f>
        <v>anderer Versickerungstyp gewählt</v>
      </c>
    </row>
    <row r="89" spans="1:32" x14ac:dyDescent="0.2">
      <c r="A89" s="168"/>
      <c r="B89" s="169"/>
      <c r="C89" s="147"/>
      <c r="D89" s="129"/>
      <c r="E89" s="130"/>
      <c r="F89" s="131"/>
      <c r="G89" s="163"/>
      <c r="H89" s="135"/>
      <c r="I89" s="136" t="str">
        <f t="shared" si="11"/>
        <v/>
      </c>
      <c r="J89" s="137" t="str">
        <f t="shared" si="12"/>
        <v/>
      </c>
      <c r="K89" s="138"/>
      <c r="L89" s="78"/>
      <c r="M89" s="79"/>
      <c r="N89" s="76">
        <f t="shared" si="7"/>
        <v>0</v>
      </c>
      <c r="O89" s="143"/>
      <c r="P89" s="76">
        <f t="shared" si="8"/>
        <v>0</v>
      </c>
      <c r="Q89" s="143"/>
      <c r="R89" s="76">
        <f t="shared" si="9"/>
        <v>0</v>
      </c>
      <c r="S89" s="144"/>
      <c r="T89" s="76">
        <f>IF(S89='x. Dropdownmenüs'!$A$38,1,0)</f>
        <v>0</v>
      </c>
      <c r="U89" s="144"/>
      <c r="V89" s="76">
        <f t="shared" si="10"/>
        <v>0</v>
      </c>
      <c r="W89" s="145" t="str">
        <f t="shared" si="13"/>
        <v>gering</v>
      </c>
      <c r="X89" s="78"/>
      <c r="Y89" s="78"/>
      <c r="Z89" s="78"/>
      <c r="AA89" s="78"/>
      <c r="AB89" s="65" t="str">
        <f>IF(K89='x. Dropdownmenüs'!$A$25,IF(OR(X89='x. Dropdownmenüs'!$A$42,Y89='x. Dropdownmenüs'!$A$46),"Tabelle 4. überprüfen","zulässig"),"anderer Versickerungstyp gewählt")</f>
        <v>anderer Versickerungstyp gewählt</v>
      </c>
      <c r="AC89" s="65" t="str">
        <f>IF(AND(K89='x. Dropdownmenüs'!$A$26,L89='x. Dropdownmenüs'!$A$33,W89="gering"),"Zulässig ohne Behandlung wenn Ae&lt;Av",IF(K89='x. Dropdownmenüs'!$A$26,IF(OR(W89="hoch",L89='x. Dropdownmenüs'!$A$33,X89='x. Dropdownmenüs'!$A$42,Y89='x. Dropdownmenüs'!$A$46),"Tabelle 4. überprüfen","zulässig"),"anderer Versickerungstyp gewählt"))</f>
        <v>anderer Versickerungstyp gewählt</v>
      </c>
      <c r="AD89" s="65" t="str">
        <f>IF(AND(K89='x. Dropdownmenüs'!$A$27,L89='x. Dropdownmenüs'!$A$33,W89="gering"),"Zulässig am Ort des Anfalls",IF(K89='x. Dropdownmenüs'!$A$27,IF(OR(W89="hoch",L89='x. Dropdownmenüs'!$A$33,X89='x. Dropdownmenüs'!$A$42,Y89='x. Dropdownmenüs'!$A$46),"Tabelle 4. überprüfen","zulässig"),"anderer Versickerungstyp gewählt"))</f>
        <v>anderer Versickerungstyp gewählt</v>
      </c>
      <c r="AE89" s="65" t="str">
        <f>IF(K89='x. Dropdownmenüs'!$A$28,IF(X89='x. Dropdownmenüs'!$A$42,"nicht zulässig",IF(OR(Y89='x. Dropdownmenüs'!$A$46),"Tabelle 4. überprüfen","zulässig mit Behandlung")),"anderer Versickerungstyp gewählt")</f>
        <v>anderer Versickerungstyp gewählt</v>
      </c>
      <c r="AF89" s="65" t="str">
        <f>IF(K89='x. Dropdownmenüs'!$A$29,"zulässig (beliebig kombinierbar)","anderer Versickerungstyp gewählt")</f>
        <v>anderer Versickerungstyp gewählt</v>
      </c>
    </row>
    <row r="90" spans="1:32" x14ac:dyDescent="0.2">
      <c r="A90" s="168"/>
      <c r="B90" s="169"/>
      <c r="C90" s="147"/>
      <c r="D90" s="129"/>
      <c r="E90" s="130"/>
      <c r="F90" s="131"/>
      <c r="G90" s="163"/>
      <c r="H90" s="135"/>
      <c r="I90" s="136" t="str">
        <f t="shared" si="11"/>
        <v/>
      </c>
      <c r="J90" s="137" t="str">
        <f t="shared" si="12"/>
        <v/>
      </c>
      <c r="K90" s="138"/>
      <c r="L90" s="78"/>
      <c r="M90" s="79"/>
      <c r="N90" s="76">
        <f t="shared" si="7"/>
        <v>0</v>
      </c>
      <c r="O90" s="143"/>
      <c r="P90" s="76">
        <f t="shared" si="8"/>
        <v>0</v>
      </c>
      <c r="Q90" s="143"/>
      <c r="R90" s="76">
        <f t="shared" si="9"/>
        <v>0</v>
      </c>
      <c r="S90" s="144"/>
      <c r="T90" s="76">
        <f>IF(S90='x. Dropdownmenüs'!$A$38,1,0)</f>
        <v>0</v>
      </c>
      <c r="U90" s="144"/>
      <c r="V90" s="76">
        <f t="shared" si="10"/>
        <v>0</v>
      </c>
      <c r="W90" s="145" t="str">
        <f t="shared" si="13"/>
        <v>gering</v>
      </c>
      <c r="X90" s="78"/>
      <c r="Y90" s="78"/>
      <c r="Z90" s="78"/>
      <c r="AA90" s="78"/>
      <c r="AB90" s="65" t="str">
        <f>IF(K90='x. Dropdownmenüs'!$A$25,IF(OR(X90='x. Dropdownmenüs'!$A$42,Y90='x. Dropdownmenüs'!$A$46),"Tabelle 4. überprüfen","zulässig"),"anderer Versickerungstyp gewählt")</f>
        <v>anderer Versickerungstyp gewählt</v>
      </c>
      <c r="AC90" s="65" t="str">
        <f>IF(AND(K90='x. Dropdownmenüs'!$A$26,L90='x. Dropdownmenüs'!$A$33,W90="gering"),"Zulässig ohne Behandlung wenn Ae&lt;Av",IF(K90='x. Dropdownmenüs'!$A$26,IF(OR(W90="hoch",L90='x. Dropdownmenüs'!$A$33,X90='x. Dropdownmenüs'!$A$42,Y90='x. Dropdownmenüs'!$A$46),"Tabelle 4. überprüfen","zulässig"),"anderer Versickerungstyp gewählt"))</f>
        <v>anderer Versickerungstyp gewählt</v>
      </c>
      <c r="AD90" s="65" t="str">
        <f>IF(AND(K90='x. Dropdownmenüs'!$A$27,L90='x. Dropdownmenüs'!$A$33,W90="gering"),"Zulässig am Ort des Anfalls",IF(K90='x. Dropdownmenüs'!$A$27,IF(OR(W90="hoch",L90='x. Dropdownmenüs'!$A$33,X90='x. Dropdownmenüs'!$A$42,Y90='x. Dropdownmenüs'!$A$46),"Tabelle 4. überprüfen","zulässig"),"anderer Versickerungstyp gewählt"))</f>
        <v>anderer Versickerungstyp gewählt</v>
      </c>
      <c r="AE90" s="65" t="str">
        <f>IF(K90='x. Dropdownmenüs'!$A$28,IF(X90='x. Dropdownmenüs'!$A$42,"nicht zulässig",IF(OR(Y90='x. Dropdownmenüs'!$A$46),"Tabelle 4. überprüfen","zulässig mit Behandlung")),"anderer Versickerungstyp gewählt")</f>
        <v>anderer Versickerungstyp gewählt</v>
      </c>
      <c r="AF90" s="65" t="str">
        <f>IF(K90='x. Dropdownmenüs'!$A$29,"zulässig (beliebig kombinierbar)","anderer Versickerungstyp gewählt")</f>
        <v>anderer Versickerungstyp gewählt</v>
      </c>
    </row>
    <row r="91" spans="1:32" x14ac:dyDescent="0.2">
      <c r="A91" s="168"/>
      <c r="B91" s="169"/>
      <c r="C91" s="147"/>
      <c r="D91" s="129"/>
      <c r="E91" s="130"/>
      <c r="F91" s="131"/>
      <c r="G91" s="163"/>
      <c r="H91" s="135"/>
      <c r="I91" s="136" t="str">
        <f t="shared" si="11"/>
        <v/>
      </c>
      <c r="J91" s="137" t="str">
        <f t="shared" si="12"/>
        <v/>
      </c>
      <c r="K91" s="138"/>
      <c r="L91" s="78"/>
      <c r="M91" s="79"/>
      <c r="N91" s="76">
        <f t="shared" si="7"/>
        <v>0</v>
      </c>
      <c r="O91" s="143"/>
      <c r="P91" s="76">
        <f t="shared" si="8"/>
        <v>0</v>
      </c>
      <c r="Q91" s="143"/>
      <c r="R91" s="76">
        <f t="shared" si="9"/>
        <v>0</v>
      </c>
      <c r="S91" s="144"/>
      <c r="T91" s="76">
        <f>IF(S91='x. Dropdownmenüs'!$A$38,1,0)</f>
        <v>0</v>
      </c>
      <c r="U91" s="144"/>
      <c r="V91" s="76">
        <f t="shared" si="10"/>
        <v>0</v>
      </c>
      <c r="W91" s="145" t="str">
        <f t="shared" si="13"/>
        <v>gering</v>
      </c>
      <c r="X91" s="78"/>
      <c r="Y91" s="78"/>
      <c r="Z91" s="78"/>
      <c r="AA91" s="78"/>
      <c r="AB91" s="65" t="str">
        <f>IF(K91='x. Dropdownmenüs'!$A$25,IF(OR(X91='x. Dropdownmenüs'!$A$42,Y91='x. Dropdownmenüs'!$A$46),"Tabelle 4. überprüfen","zulässig"),"anderer Versickerungstyp gewählt")</f>
        <v>anderer Versickerungstyp gewählt</v>
      </c>
      <c r="AC91" s="65" t="str">
        <f>IF(AND(K91='x. Dropdownmenüs'!$A$26,L91='x. Dropdownmenüs'!$A$33,W91="gering"),"Zulässig ohne Behandlung wenn Ae&lt;Av",IF(K91='x. Dropdownmenüs'!$A$26,IF(OR(W91="hoch",L91='x. Dropdownmenüs'!$A$33,X91='x. Dropdownmenüs'!$A$42,Y91='x. Dropdownmenüs'!$A$46),"Tabelle 4. überprüfen","zulässig"),"anderer Versickerungstyp gewählt"))</f>
        <v>anderer Versickerungstyp gewählt</v>
      </c>
      <c r="AD91" s="65" t="str">
        <f>IF(AND(K91='x. Dropdownmenüs'!$A$27,L91='x. Dropdownmenüs'!$A$33,W91="gering"),"Zulässig am Ort des Anfalls",IF(K91='x. Dropdownmenüs'!$A$27,IF(OR(W91="hoch",L91='x. Dropdownmenüs'!$A$33,X91='x. Dropdownmenüs'!$A$42,Y91='x. Dropdownmenüs'!$A$46),"Tabelle 4. überprüfen","zulässig"),"anderer Versickerungstyp gewählt"))</f>
        <v>anderer Versickerungstyp gewählt</v>
      </c>
      <c r="AE91" s="65" t="str">
        <f>IF(K91='x. Dropdownmenüs'!$A$28,IF(X91='x. Dropdownmenüs'!$A$42,"nicht zulässig",IF(OR(Y91='x. Dropdownmenüs'!$A$46),"Tabelle 4. überprüfen","zulässig mit Behandlung")),"anderer Versickerungstyp gewählt")</f>
        <v>anderer Versickerungstyp gewählt</v>
      </c>
      <c r="AF91" s="65" t="str">
        <f>IF(K91='x. Dropdownmenüs'!$A$29,"zulässig (beliebig kombinierbar)","anderer Versickerungstyp gewählt")</f>
        <v>anderer Versickerungstyp gewählt</v>
      </c>
    </row>
    <row r="92" spans="1:32" x14ac:dyDescent="0.2">
      <c r="A92" s="168"/>
      <c r="B92" s="169"/>
      <c r="C92" s="147"/>
      <c r="D92" s="129"/>
      <c r="E92" s="130"/>
      <c r="F92" s="131"/>
      <c r="G92" s="163"/>
      <c r="H92" s="135"/>
      <c r="I92" s="136" t="str">
        <f t="shared" si="11"/>
        <v/>
      </c>
      <c r="J92" s="137" t="str">
        <f t="shared" si="12"/>
        <v/>
      </c>
      <c r="K92" s="138"/>
      <c r="L92" s="78"/>
      <c r="M92" s="79"/>
      <c r="N92" s="76">
        <f t="shared" si="7"/>
        <v>0</v>
      </c>
      <c r="O92" s="143"/>
      <c r="P92" s="76">
        <f t="shared" si="8"/>
        <v>0</v>
      </c>
      <c r="Q92" s="143"/>
      <c r="R92" s="76">
        <f t="shared" si="9"/>
        <v>0</v>
      </c>
      <c r="S92" s="144"/>
      <c r="T92" s="76">
        <f>IF(S92='x. Dropdownmenüs'!$A$38,1,0)</f>
        <v>0</v>
      </c>
      <c r="U92" s="144"/>
      <c r="V92" s="76">
        <f t="shared" si="10"/>
        <v>0</v>
      </c>
      <c r="W92" s="145" t="str">
        <f t="shared" si="13"/>
        <v>gering</v>
      </c>
      <c r="X92" s="78"/>
      <c r="Y92" s="78"/>
      <c r="Z92" s="78"/>
      <c r="AA92" s="78"/>
      <c r="AB92" s="65" t="str">
        <f>IF(K92='x. Dropdownmenüs'!$A$25,IF(OR(X92='x. Dropdownmenüs'!$A$42,Y92='x. Dropdownmenüs'!$A$46),"Tabelle 4. überprüfen","zulässig"),"anderer Versickerungstyp gewählt")</f>
        <v>anderer Versickerungstyp gewählt</v>
      </c>
      <c r="AC92" s="65" t="str">
        <f>IF(AND(K92='x. Dropdownmenüs'!$A$26,L92='x. Dropdownmenüs'!$A$33,W92="gering"),"Zulässig ohne Behandlung wenn Ae&lt;Av",IF(K92='x. Dropdownmenüs'!$A$26,IF(OR(W92="hoch",L92='x. Dropdownmenüs'!$A$33,X92='x. Dropdownmenüs'!$A$42,Y92='x. Dropdownmenüs'!$A$46),"Tabelle 4. überprüfen","zulässig"),"anderer Versickerungstyp gewählt"))</f>
        <v>anderer Versickerungstyp gewählt</v>
      </c>
      <c r="AD92" s="65" t="str">
        <f>IF(AND(K92='x. Dropdownmenüs'!$A$27,L92='x. Dropdownmenüs'!$A$33,W92="gering"),"Zulässig am Ort des Anfalls",IF(K92='x. Dropdownmenüs'!$A$27,IF(OR(W92="hoch",L92='x. Dropdownmenüs'!$A$33,X92='x. Dropdownmenüs'!$A$42,Y92='x. Dropdownmenüs'!$A$46),"Tabelle 4. überprüfen","zulässig"),"anderer Versickerungstyp gewählt"))</f>
        <v>anderer Versickerungstyp gewählt</v>
      </c>
      <c r="AE92" s="65" t="str">
        <f>IF(K92='x. Dropdownmenüs'!$A$28,IF(X92='x. Dropdownmenüs'!$A$42,"nicht zulässig",IF(OR(Y92='x. Dropdownmenüs'!$A$46),"Tabelle 4. überprüfen","zulässig mit Behandlung")),"anderer Versickerungstyp gewählt")</f>
        <v>anderer Versickerungstyp gewählt</v>
      </c>
      <c r="AF92" s="65" t="str">
        <f>IF(K92='x. Dropdownmenüs'!$A$29,"zulässig (beliebig kombinierbar)","anderer Versickerungstyp gewählt")</f>
        <v>anderer Versickerungstyp gewählt</v>
      </c>
    </row>
    <row r="93" spans="1:32" x14ac:dyDescent="0.2">
      <c r="A93" s="168"/>
      <c r="B93" s="169"/>
      <c r="C93" s="147"/>
      <c r="D93" s="129"/>
      <c r="E93" s="130"/>
      <c r="F93" s="131"/>
      <c r="G93" s="163"/>
      <c r="H93" s="135"/>
      <c r="I93" s="136" t="str">
        <f t="shared" si="11"/>
        <v/>
      </c>
      <c r="J93" s="137" t="str">
        <f t="shared" si="12"/>
        <v/>
      </c>
      <c r="K93" s="138"/>
      <c r="L93" s="78"/>
      <c r="M93" s="79"/>
      <c r="N93" s="76">
        <f t="shared" si="7"/>
        <v>0</v>
      </c>
      <c r="O93" s="143"/>
      <c r="P93" s="76">
        <f t="shared" si="8"/>
        <v>0</v>
      </c>
      <c r="Q93" s="143"/>
      <c r="R93" s="76">
        <f t="shared" si="9"/>
        <v>0</v>
      </c>
      <c r="S93" s="144"/>
      <c r="T93" s="76">
        <f>IF(S93='x. Dropdownmenüs'!$A$38,1,0)</f>
        <v>0</v>
      </c>
      <c r="U93" s="144"/>
      <c r="V93" s="76">
        <f t="shared" si="10"/>
        <v>0</v>
      </c>
      <c r="W93" s="145" t="str">
        <f t="shared" si="13"/>
        <v>gering</v>
      </c>
      <c r="X93" s="78"/>
      <c r="Y93" s="78"/>
      <c r="Z93" s="78"/>
      <c r="AA93" s="78"/>
      <c r="AB93" s="65" t="str">
        <f>IF(K93='x. Dropdownmenüs'!$A$25,IF(OR(X93='x. Dropdownmenüs'!$A$42,Y93='x. Dropdownmenüs'!$A$46),"Tabelle 4. überprüfen","zulässig"),"anderer Versickerungstyp gewählt")</f>
        <v>anderer Versickerungstyp gewählt</v>
      </c>
      <c r="AC93" s="65" t="str">
        <f>IF(AND(K93='x. Dropdownmenüs'!$A$26,L93='x. Dropdownmenüs'!$A$33,W93="gering"),"Zulässig ohne Behandlung wenn Ae&lt;Av",IF(K93='x. Dropdownmenüs'!$A$26,IF(OR(W93="hoch",L93='x. Dropdownmenüs'!$A$33,X93='x. Dropdownmenüs'!$A$42,Y93='x. Dropdownmenüs'!$A$46),"Tabelle 4. überprüfen","zulässig"),"anderer Versickerungstyp gewählt"))</f>
        <v>anderer Versickerungstyp gewählt</v>
      </c>
      <c r="AD93" s="65" t="str">
        <f>IF(AND(K93='x. Dropdownmenüs'!$A$27,L93='x. Dropdownmenüs'!$A$33,W93="gering"),"Zulässig am Ort des Anfalls",IF(K93='x. Dropdownmenüs'!$A$27,IF(OR(W93="hoch",L93='x. Dropdownmenüs'!$A$33,X93='x. Dropdownmenüs'!$A$42,Y93='x. Dropdownmenüs'!$A$46),"Tabelle 4. überprüfen","zulässig"),"anderer Versickerungstyp gewählt"))</f>
        <v>anderer Versickerungstyp gewählt</v>
      </c>
      <c r="AE93" s="65" t="str">
        <f>IF(K93='x. Dropdownmenüs'!$A$28,IF(X93='x. Dropdownmenüs'!$A$42,"nicht zulässig",IF(OR(Y93='x. Dropdownmenüs'!$A$46),"Tabelle 4. überprüfen","zulässig mit Behandlung")),"anderer Versickerungstyp gewählt")</f>
        <v>anderer Versickerungstyp gewählt</v>
      </c>
      <c r="AF93" s="65" t="str">
        <f>IF(K93='x. Dropdownmenüs'!$A$29,"zulässig (beliebig kombinierbar)","anderer Versickerungstyp gewählt")</f>
        <v>anderer Versickerungstyp gewählt</v>
      </c>
    </row>
    <row r="94" spans="1:32" x14ac:dyDescent="0.2">
      <c r="A94" s="168"/>
      <c r="B94" s="169"/>
      <c r="C94" s="147"/>
      <c r="D94" s="129"/>
      <c r="E94" s="130"/>
      <c r="F94" s="131"/>
      <c r="G94" s="163"/>
      <c r="H94" s="135"/>
      <c r="I94" s="136" t="str">
        <f t="shared" si="11"/>
        <v/>
      </c>
      <c r="J94" s="137" t="str">
        <f t="shared" si="12"/>
        <v/>
      </c>
      <c r="K94" s="138"/>
      <c r="L94" s="78"/>
      <c r="M94" s="79"/>
      <c r="N94" s="76">
        <f t="shared" si="7"/>
        <v>0</v>
      </c>
      <c r="O94" s="143"/>
      <c r="P94" s="76">
        <f t="shared" si="8"/>
        <v>0</v>
      </c>
      <c r="Q94" s="143"/>
      <c r="R94" s="76">
        <f t="shared" si="9"/>
        <v>0</v>
      </c>
      <c r="S94" s="144"/>
      <c r="T94" s="76">
        <f>IF(S94='x. Dropdownmenüs'!$A$38,1,0)</f>
        <v>0</v>
      </c>
      <c r="U94" s="144"/>
      <c r="V94" s="76">
        <f t="shared" si="10"/>
        <v>0</v>
      </c>
      <c r="W94" s="145" t="str">
        <f t="shared" si="13"/>
        <v>gering</v>
      </c>
      <c r="X94" s="78"/>
      <c r="Y94" s="78"/>
      <c r="Z94" s="78"/>
      <c r="AA94" s="78"/>
      <c r="AB94" s="65" t="str">
        <f>IF(K94='x. Dropdownmenüs'!$A$25,IF(OR(X94='x. Dropdownmenüs'!$A$42,Y94='x. Dropdownmenüs'!$A$46),"Tabelle 4. überprüfen","zulässig"),"anderer Versickerungstyp gewählt")</f>
        <v>anderer Versickerungstyp gewählt</v>
      </c>
      <c r="AC94" s="65" t="str">
        <f>IF(AND(K94='x. Dropdownmenüs'!$A$26,L94='x. Dropdownmenüs'!$A$33,W94="gering"),"Zulässig ohne Behandlung wenn Ae&lt;Av",IF(K94='x. Dropdownmenüs'!$A$26,IF(OR(W94="hoch",L94='x. Dropdownmenüs'!$A$33,X94='x. Dropdownmenüs'!$A$42,Y94='x. Dropdownmenüs'!$A$46),"Tabelle 4. überprüfen","zulässig"),"anderer Versickerungstyp gewählt"))</f>
        <v>anderer Versickerungstyp gewählt</v>
      </c>
      <c r="AD94" s="65" t="str">
        <f>IF(AND(K94='x. Dropdownmenüs'!$A$27,L94='x. Dropdownmenüs'!$A$33,W94="gering"),"Zulässig am Ort des Anfalls",IF(K94='x. Dropdownmenüs'!$A$27,IF(OR(W94="hoch",L94='x. Dropdownmenüs'!$A$33,X94='x. Dropdownmenüs'!$A$42,Y94='x. Dropdownmenüs'!$A$46),"Tabelle 4. überprüfen","zulässig"),"anderer Versickerungstyp gewählt"))</f>
        <v>anderer Versickerungstyp gewählt</v>
      </c>
      <c r="AE94" s="65" t="str">
        <f>IF(K94='x. Dropdownmenüs'!$A$28,IF(X94='x. Dropdownmenüs'!$A$42,"nicht zulässig",IF(OR(Y94='x. Dropdownmenüs'!$A$46),"Tabelle 4. überprüfen","zulässig mit Behandlung")),"anderer Versickerungstyp gewählt")</f>
        <v>anderer Versickerungstyp gewählt</v>
      </c>
      <c r="AF94" s="65" t="str">
        <f>IF(K94='x. Dropdownmenüs'!$A$29,"zulässig (beliebig kombinierbar)","anderer Versickerungstyp gewählt")</f>
        <v>anderer Versickerungstyp gewählt</v>
      </c>
    </row>
    <row r="95" spans="1:32" x14ac:dyDescent="0.2">
      <c r="A95" s="168"/>
      <c r="B95" s="169"/>
      <c r="C95" s="147"/>
      <c r="D95" s="129"/>
      <c r="E95" s="130"/>
      <c r="F95" s="131"/>
      <c r="G95" s="163"/>
      <c r="H95" s="135"/>
      <c r="I95" s="136" t="str">
        <f t="shared" si="11"/>
        <v/>
      </c>
      <c r="J95" s="137" t="str">
        <f t="shared" si="12"/>
        <v/>
      </c>
      <c r="K95" s="138"/>
      <c r="L95" s="78"/>
      <c r="M95" s="79"/>
      <c r="N95" s="76">
        <f t="shared" si="7"/>
        <v>0</v>
      </c>
      <c r="O95" s="143"/>
      <c r="P95" s="76">
        <f t="shared" si="8"/>
        <v>0</v>
      </c>
      <c r="Q95" s="143"/>
      <c r="R95" s="76">
        <f t="shared" si="9"/>
        <v>0</v>
      </c>
      <c r="S95" s="144"/>
      <c r="T95" s="76">
        <f>IF(S95='x. Dropdownmenüs'!$A$38,1,0)</f>
        <v>0</v>
      </c>
      <c r="U95" s="144"/>
      <c r="V95" s="76">
        <f t="shared" si="10"/>
        <v>0</v>
      </c>
      <c r="W95" s="145" t="str">
        <f t="shared" si="13"/>
        <v>gering</v>
      </c>
      <c r="X95" s="78"/>
      <c r="Y95" s="78"/>
      <c r="Z95" s="78"/>
      <c r="AA95" s="78"/>
      <c r="AB95" s="65" t="str">
        <f>IF(K95='x. Dropdownmenüs'!$A$25,IF(OR(X95='x. Dropdownmenüs'!$A$42,Y95='x. Dropdownmenüs'!$A$46),"Tabelle 4. überprüfen","zulässig"),"anderer Versickerungstyp gewählt")</f>
        <v>anderer Versickerungstyp gewählt</v>
      </c>
      <c r="AC95" s="65" t="str">
        <f>IF(AND(K95='x. Dropdownmenüs'!$A$26,L95='x. Dropdownmenüs'!$A$33,W95="gering"),"Zulässig ohne Behandlung wenn Ae&lt;Av",IF(K95='x. Dropdownmenüs'!$A$26,IF(OR(W95="hoch",L95='x. Dropdownmenüs'!$A$33,X95='x. Dropdownmenüs'!$A$42,Y95='x. Dropdownmenüs'!$A$46),"Tabelle 4. überprüfen","zulässig"),"anderer Versickerungstyp gewählt"))</f>
        <v>anderer Versickerungstyp gewählt</v>
      </c>
      <c r="AD95" s="65" t="str">
        <f>IF(AND(K95='x. Dropdownmenüs'!$A$27,L95='x. Dropdownmenüs'!$A$33,W95="gering"),"Zulässig am Ort des Anfalls",IF(K95='x. Dropdownmenüs'!$A$27,IF(OR(W95="hoch",L95='x. Dropdownmenüs'!$A$33,X95='x. Dropdownmenüs'!$A$42,Y95='x. Dropdownmenüs'!$A$46),"Tabelle 4. überprüfen","zulässig"),"anderer Versickerungstyp gewählt"))</f>
        <v>anderer Versickerungstyp gewählt</v>
      </c>
      <c r="AE95" s="65" t="str">
        <f>IF(K95='x. Dropdownmenüs'!$A$28,IF(X95='x. Dropdownmenüs'!$A$42,"nicht zulässig",IF(OR(Y95='x. Dropdownmenüs'!$A$46),"Tabelle 4. überprüfen","zulässig mit Behandlung")),"anderer Versickerungstyp gewählt")</f>
        <v>anderer Versickerungstyp gewählt</v>
      </c>
      <c r="AF95" s="65" t="str">
        <f>IF(K95='x. Dropdownmenüs'!$A$29,"zulässig (beliebig kombinierbar)","anderer Versickerungstyp gewählt")</f>
        <v>anderer Versickerungstyp gewählt</v>
      </c>
    </row>
    <row r="96" spans="1:32" x14ac:dyDescent="0.2">
      <c r="A96" s="168"/>
      <c r="B96" s="169"/>
      <c r="C96" s="147"/>
      <c r="D96" s="129"/>
      <c r="E96" s="130"/>
      <c r="F96" s="131"/>
      <c r="G96" s="163"/>
      <c r="H96" s="135"/>
      <c r="I96" s="136" t="str">
        <f t="shared" si="11"/>
        <v/>
      </c>
      <c r="J96" s="137" t="str">
        <f t="shared" si="12"/>
        <v/>
      </c>
      <c r="K96" s="138"/>
      <c r="L96" s="78"/>
      <c r="M96" s="79"/>
      <c r="N96" s="76">
        <f t="shared" si="7"/>
        <v>0</v>
      </c>
      <c r="O96" s="143"/>
      <c r="P96" s="76">
        <f t="shared" si="8"/>
        <v>0</v>
      </c>
      <c r="Q96" s="143"/>
      <c r="R96" s="76">
        <f t="shared" si="9"/>
        <v>0</v>
      </c>
      <c r="S96" s="144"/>
      <c r="T96" s="76">
        <f>IF(S96='x. Dropdownmenüs'!$A$38,1,0)</f>
        <v>0</v>
      </c>
      <c r="U96" s="144"/>
      <c r="V96" s="76">
        <f t="shared" si="10"/>
        <v>0</v>
      </c>
      <c r="W96" s="145" t="str">
        <f t="shared" si="13"/>
        <v>gering</v>
      </c>
      <c r="X96" s="78"/>
      <c r="Y96" s="78"/>
      <c r="Z96" s="78"/>
      <c r="AA96" s="78"/>
      <c r="AB96" s="65" t="str">
        <f>IF(K96='x. Dropdownmenüs'!$A$25,IF(OR(X96='x. Dropdownmenüs'!$A$42,Y96='x. Dropdownmenüs'!$A$46),"Tabelle 4. überprüfen","zulässig"),"anderer Versickerungstyp gewählt")</f>
        <v>anderer Versickerungstyp gewählt</v>
      </c>
      <c r="AC96" s="65" t="str">
        <f>IF(AND(K96='x. Dropdownmenüs'!$A$26,L96='x. Dropdownmenüs'!$A$33,W96="gering"),"Zulässig ohne Behandlung wenn Ae&lt;Av",IF(K96='x. Dropdownmenüs'!$A$26,IF(OR(W96="hoch",L96='x. Dropdownmenüs'!$A$33,X96='x. Dropdownmenüs'!$A$42,Y96='x. Dropdownmenüs'!$A$46),"Tabelle 4. überprüfen","zulässig"),"anderer Versickerungstyp gewählt"))</f>
        <v>anderer Versickerungstyp gewählt</v>
      </c>
      <c r="AD96" s="65" t="str">
        <f>IF(AND(K96='x. Dropdownmenüs'!$A$27,L96='x. Dropdownmenüs'!$A$33,W96="gering"),"Zulässig am Ort des Anfalls",IF(K96='x. Dropdownmenüs'!$A$27,IF(OR(W96="hoch",L96='x. Dropdownmenüs'!$A$33,X96='x. Dropdownmenüs'!$A$42,Y96='x. Dropdownmenüs'!$A$46),"Tabelle 4. überprüfen","zulässig"),"anderer Versickerungstyp gewählt"))</f>
        <v>anderer Versickerungstyp gewählt</v>
      </c>
      <c r="AE96" s="65" t="str">
        <f>IF(K96='x. Dropdownmenüs'!$A$28,IF(X96='x. Dropdownmenüs'!$A$42,"nicht zulässig",IF(OR(Y96='x. Dropdownmenüs'!$A$46),"Tabelle 4. überprüfen","zulässig mit Behandlung")),"anderer Versickerungstyp gewählt")</f>
        <v>anderer Versickerungstyp gewählt</v>
      </c>
      <c r="AF96" s="65" t="str">
        <f>IF(K96='x. Dropdownmenüs'!$A$29,"zulässig (beliebig kombinierbar)","anderer Versickerungstyp gewählt")</f>
        <v>anderer Versickerungstyp gewählt</v>
      </c>
    </row>
    <row r="97" spans="1:32" x14ac:dyDescent="0.2">
      <c r="A97" s="168"/>
      <c r="B97" s="169"/>
      <c r="C97" s="147"/>
      <c r="D97" s="129"/>
      <c r="E97" s="130"/>
      <c r="F97" s="131"/>
      <c r="G97" s="163"/>
      <c r="H97" s="135"/>
      <c r="I97" s="136" t="str">
        <f t="shared" si="11"/>
        <v/>
      </c>
      <c r="J97" s="137" t="str">
        <f t="shared" si="12"/>
        <v/>
      </c>
      <c r="K97" s="138"/>
      <c r="L97" s="78"/>
      <c r="M97" s="79"/>
      <c r="N97" s="76">
        <f t="shared" si="7"/>
        <v>0</v>
      </c>
      <c r="O97" s="143"/>
      <c r="P97" s="76">
        <f t="shared" si="8"/>
        <v>0</v>
      </c>
      <c r="Q97" s="143"/>
      <c r="R97" s="76">
        <f t="shared" si="9"/>
        <v>0</v>
      </c>
      <c r="S97" s="144"/>
      <c r="T97" s="76">
        <f>IF(S97='x. Dropdownmenüs'!$A$38,1,0)</f>
        <v>0</v>
      </c>
      <c r="U97" s="144"/>
      <c r="V97" s="76">
        <f t="shared" si="10"/>
        <v>0</v>
      </c>
      <c r="W97" s="145" t="str">
        <f t="shared" si="13"/>
        <v>gering</v>
      </c>
      <c r="X97" s="78"/>
      <c r="Y97" s="78"/>
      <c r="Z97" s="78"/>
      <c r="AA97" s="78"/>
      <c r="AB97" s="65" t="str">
        <f>IF(K97='x. Dropdownmenüs'!$A$25,IF(OR(X97='x. Dropdownmenüs'!$A$42,Y97='x. Dropdownmenüs'!$A$46),"Tabelle 4. überprüfen","zulässig"),"anderer Versickerungstyp gewählt")</f>
        <v>anderer Versickerungstyp gewählt</v>
      </c>
      <c r="AC97" s="65" t="str">
        <f>IF(AND(K97='x. Dropdownmenüs'!$A$26,L97='x. Dropdownmenüs'!$A$33,W97="gering"),"Zulässig ohne Behandlung wenn Ae&lt;Av",IF(K97='x. Dropdownmenüs'!$A$26,IF(OR(W97="hoch",L97='x. Dropdownmenüs'!$A$33,X97='x. Dropdownmenüs'!$A$42,Y97='x. Dropdownmenüs'!$A$46),"Tabelle 4. überprüfen","zulässig"),"anderer Versickerungstyp gewählt"))</f>
        <v>anderer Versickerungstyp gewählt</v>
      </c>
      <c r="AD97" s="65" t="str">
        <f>IF(AND(K97='x. Dropdownmenüs'!$A$27,L97='x. Dropdownmenüs'!$A$33,W97="gering"),"Zulässig am Ort des Anfalls",IF(K97='x. Dropdownmenüs'!$A$27,IF(OR(W97="hoch",L97='x. Dropdownmenüs'!$A$33,X97='x. Dropdownmenüs'!$A$42,Y97='x. Dropdownmenüs'!$A$46),"Tabelle 4. überprüfen","zulässig"),"anderer Versickerungstyp gewählt"))</f>
        <v>anderer Versickerungstyp gewählt</v>
      </c>
      <c r="AE97" s="65" t="str">
        <f>IF(K97='x. Dropdownmenüs'!$A$28,IF(X97='x. Dropdownmenüs'!$A$42,"nicht zulässig",IF(OR(Y97='x. Dropdownmenüs'!$A$46),"Tabelle 4. überprüfen","zulässig mit Behandlung")),"anderer Versickerungstyp gewählt")</f>
        <v>anderer Versickerungstyp gewählt</v>
      </c>
      <c r="AF97" s="65" t="str">
        <f>IF(K97='x. Dropdownmenüs'!$A$29,"zulässig (beliebig kombinierbar)","anderer Versickerungstyp gewählt")</f>
        <v>anderer Versickerungstyp gewählt</v>
      </c>
    </row>
    <row r="98" spans="1:32" x14ac:dyDescent="0.2">
      <c r="A98" s="168"/>
      <c r="B98" s="169"/>
      <c r="C98" s="147"/>
      <c r="D98" s="129"/>
      <c r="E98" s="130"/>
      <c r="F98" s="131"/>
      <c r="G98" s="163"/>
      <c r="H98" s="135"/>
      <c r="I98" s="136" t="str">
        <f t="shared" si="11"/>
        <v/>
      </c>
      <c r="J98" s="137" t="str">
        <f t="shared" si="12"/>
        <v/>
      </c>
      <c r="K98" s="138"/>
      <c r="L98" s="78"/>
      <c r="M98" s="79"/>
      <c r="N98" s="76">
        <f t="shared" si="7"/>
        <v>0</v>
      </c>
      <c r="O98" s="143"/>
      <c r="P98" s="76">
        <f t="shared" si="8"/>
        <v>0</v>
      </c>
      <c r="Q98" s="143"/>
      <c r="R98" s="76">
        <f t="shared" si="9"/>
        <v>0</v>
      </c>
      <c r="S98" s="144"/>
      <c r="T98" s="76">
        <f>IF(S98='x. Dropdownmenüs'!$A$38,1,0)</f>
        <v>0</v>
      </c>
      <c r="U98" s="144"/>
      <c r="V98" s="76">
        <f t="shared" si="10"/>
        <v>0</v>
      </c>
      <c r="W98" s="145" t="str">
        <f t="shared" si="13"/>
        <v>gering</v>
      </c>
      <c r="X98" s="78"/>
      <c r="Y98" s="78"/>
      <c r="Z98" s="78"/>
      <c r="AA98" s="78"/>
      <c r="AB98" s="65" t="str">
        <f>IF(K98='x. Dropdownmenüs'!$A$25,IF(OR(X98='x. Dropdownmenüs'!$A$42,Y98='x. Dropdownmenüs'!$A$46),"Tabelle 4. überprüfen","zulässig"),"anderer Versickerungstyp gewählt")</f>
        <v>anderer Versickerungstyp gewählt</v>
      </c>
      <c r="AC98" s="65" t="str">
        <f>IF(AND(K98='x. Dropdownmenüs'!$A$26,L98='x. Dropdownmenüs'!$A$33,W98="gering"),"Zulässig ohne Behandlung wenn Ae&lt;Av",IF(K98='x. Dropdownmenüs'!$A$26,IF(OR(W98="hoch",L98='x. Dropdownmenüs'!$A$33,X98='x. Dropdownmenüs'!$A$42,Y98='x. Dropdownmenüs'!$A$46),"Tabelle 4. überprüfen","zulässig"),"anderer Versickerungstyp gewählt"))</f>
        <v>anderer Versickerungstyp gewählt</v>
      </c>
      <c r="AD98" s="65" t="str">
        <f>IF(AND(K98='x. Dropdownmenüs'!$A$27,L98='x. Dropdownmenüs'!$A$33,W98="gering"),"Zulässig am Ort des Anfalls",IF(K98='x. Dropdownmenüs'!$A$27,IF(OR(W98="hoch",L98='x. Dropdownmenüs'!$A$33,X98='x. Dropdownmenüs'!$A$42,Y98='x. Dropdownmenüs'!$A$46),"Tabelle 4. überprüfen","zulässig"),"anderer Versickerungstyp gewählt"))</f>
        <v>anderer Versickerungstyp gewählt</v>
      </c>
      <c r="AE98" s="65" t="str">
        <f>IF(K98='x. Dropdownmenüs'!$A$28,IF(X98='x. Dropdownmenüs'!$A$42,"nicht zulässig",IF(OR(Y98='x. Dropdownmenüs'!$A$46),"Tabelle 4. überprüfen","zulässig mit Behandlung")),"anderer Versickerungstyp gewählt")</f>
        <v>anderer Versickerungstyp gewählt</v>
      </c>
      <c r="AF98" s="65" t="str">
        <f>IF(K98='x. Dropdownmenüs'!$A$29,"zulässig (beliebig kombinierbar)","anderer Versickerungstyp gewählt")</f>
        <v>anderer Versickerungstyp gewählt</v>
      </c>
    </row>
    <row r="99" spans="1:32" x14ac:dyDescent="0.2">
      <c r="A99" s="168"/>
      <c r="B99" s="169"/>
      <c r="C99" s="147"/>
      <c r="D99" s="129"/>
      <c r="E99" s="130"/>
      <c r="F99" s="131"/>
      <c r="G99" s="163"/>
      <c r="H99" s="135"/>
      <c r="I99" s="136" t="str">
        <f t="shared" si="11"/>
        <v/>
      </c>
      <c r="J99" s="137" t="str">
        <f t="shared" si="12"/>
        <v/>
      </c>
      <c r="K99" s="138"/>
      <c r="L99" s="78"/>
      <c r="M99" s="79"/>
      <c r="N99" s="76">
        <f t="shared" si="7"/>
        <v>0</v>
      </c>
      <c r="O99" s="143"/>
      <c r="P99" s="76">
        <f t="shared" si="8"/>
        <v>0</v>
      </c>
      <c r="Q99" s="143"/>
      <c r="R99" s="76">
        <f t="shared" si="9"/>
        <v>0</v>
      </c>
      <c r="S99" s="144"/>
      <c r="T99" s="76">
        <f>IF(S99='x. Dropdownmenüs'!$A$38,1,0)</f>
        <v>0</v>
      </c>
      <c r="U99" s="144"/>
      <c r="V99" s="76">
        <f t="shared" si="10"/>
        <v>0</v>
      </c>
      <c r="W99" s="145" t="str">
        <f t="shared" si="13"/>
        <v>gering</v>
      </c>
      <c r="X99" s="78"/>
      <c r="Y99" s="78"/>
      <c r="Z99" s="78"/>
      <c r="AA99" s="78"/>
      <c r="AB99" s="65" t="str">
        <f>IF(K99='x. Dropdownmenüs'!$A$25,IF(OR(X99='x. Dropdownmenüs'!$A$42,Y99='x. Dropdownmenüs'!$A$46),"Tabelle 4. überprüfen","zulässig"),"anderer Versickerungstyp gewählt")</f>
        <v>anderer Versickerungstyp gewählt</v>
      </c>
      <c r="AC99" s="65" t="str">
        <f>IF(AND(K99='x. Dropdownmenüs'!$A$26,L99='x. Dropdownmenüs'!$A$33,W99="gering"),"Zulässig ohne Behandlung wenn Ae&lt;Av",IF(K99='x. Dropdownmenüs'!$A$26,IF(OR(W99="hoch",L99='x. Dropdownmenüs'!$A$33,X99='x. Dropdownmenüs'!$A$42,Y99='x. Dropdownmenüs'!$A$46),"Tabelle 4. überprüfen","zulässig"),"anderer Versickerungstyp gewählt"))</f>
        <v>anderer Versickerungstyp gewählt</v>
      </c>
      <c r="AD99" s="65" t="str">
        <f>IF(AND(K99='x. Dropdownmenüs'!$A$27,L99='x. Dropdownmenüs'!$A$33,W99="gering"),"Zulässig am Ort des Anfalls",IF(K99='x. Dropdownmenüs'!$A$27,IF(OR(W99="hoch",L99='x. Dropdownmenüs'!$A$33,X99='x. Dropdownmenüs'!$A$42,Y99='x. Dropdownmenüs'!$A$46),"Tabelle 4. überprüfen","zulässig"),"anderer Versickerungstyp gewählt"))</f>
        <v>anderer Versickerungstyp gewählt</v>
      </c>
      <c r="AE99" s="65" t="str">
        <f>IF(K99='x. Dropdownmenüs'!$A$28,IF(X99='x. Dropdownmenüs'!$A$42,"nicht zulässig",IF(OR(Y99='x. Dropdownmenüs'!$A$46),"Tabelle 4. überprüfen","zulässig mit Behandlung")),"anderer Versickerungstyp gewählt")</f>
        <v>anderer Versickerungstyp gewählt</v>
      </c>
      <c r="AF99" s="65" t="str">
        <f>IF(K99='x. Dropdownmenüs'!$A$29,"zulässig (beliebig kombinierbar)","anderer Versickerungstyp gewählt")</f>
        <v>anderer Versickerungstyp gewählt</v>
      </c>
    </row>
    <row r="100" spans="1:32" x14ac:dyDescent="0.2">
      <c r="A100" s="168"/>
      <c r="B100" s="169"/>
      <c r="C100" s="147"/>
      <c r="D100" s="129"/>
      <c r="E100" s="130"/>
      <c r="F100" s="131"/>
      <c r="G100" s="163"/>
      <c r="H100" s="135"/>
      <c r="I100" s="136" t="str">
        <f t="shared" si="11"/>
        <v/>
      </c>
      <c r="J100" s="137" t="str">
        <f t="shared" si="12"/>
        <v/>
      </c>
      <c r="K100" s="138"/>
      <c r="L100" s="78"/>
      <c r="M100" s="79"/>
      <c r="N100" s="76">
        <f t="shared" si="7"/>
        <v>0</v>
      </c>
      <c r="O100" s="143"/>
      <c r="P100" s="76">
        <f t="shared" si="8"/>
        <v>0</v>
      </c>
      <c r="Q100" s="143"/>
      <c r="R100" s="76">
        <f t="shared" si="9"/>
        <v>0</v>
      </c>
      <c r="S100" s="144"/>
      <c r="T100" s="76">
        <f>IF(S100='x. Dropdownmenüs'!$A$38,1,0)</f>
        <v>0</v>
      </c>
      <c r="U100" s="144"/>
      <c r="V100" s="76">
        <f t="shared" si="10"/>
        <v>0</v>
      </c>
      <c r="W100" s="145" t="str">
        <f t="shared" si="13"/>
        <v>gering</v>
      </c>
      <c r="X100" s="78"/>
      <c r="Y100" s="78"/>
      <c r="Z100" s="78"/>
      <c r="AA100" s="78"/>
      <c r="AB100" s="65" t="str">
        <f>IF(K100='x. Dropdownmenüs'!$A$25,IF(OR(X100='x. Dropdownmenüs'!$A$42,Y100='x. Dropdownmenüs'!$A$46),"Tabelle 4. überprüfen","zulässig"),"anderer Versickerungstyp gewählt")</f>
        <v>anderer Versickerungstyp gewählt</v>
      </c>
      <c r="AC100" s="65" t="str">
        <f>IF(AND(K100='x. Dropdownmenüs'!$A$26,L100='x. Dropdownmenüs'!$A$33,W100="gering"),"Zulässig ohne Behandlung wenn Ae&lt;Av",IF(K100='x. Dropdownmenüs'!$A$26,IF(OR(W100="hoch",L100='x. Dropdownmenüs'!$A$33,X100='x. Dropdownmenüs'!$A$42,Y100='x. Dropdownmenüs'!$A$46),"Tabelle 4. überprüfen","zulässig"),"anderer Versickerungstyp gewählt"))</f>
        <v>anderer Versickerungstyp gewählt</v>
      </c>
      <c r="AD100" s="65" t="str">
        <f>IF(AND(K100='x. Dropdownmenüs'!$A$27,L100='x. Dropdownmenüs'!$A$33,W100="gering"),"Zulässig am Ort des Anfalls",IF(K100='x. Dropdownmenüs'!$A$27,IF(OR(W100="hoch",L100='x. Dropdownmenüs'!$A$33,X100='x. Dropdownmenüs'!$A$42,Y100='x. Dropdownmenüs'!$A$46),"Tabelle 4. überprüfen","zulässig"),"anderer Versickerungstyp gewählt"))</f>
        <v>anderer Versickerungstyp gewählt</v>
      </c>
      <c r="AE100" s="65" t="str">
        <f>IF(K100='x. Dropdownmenüs'!$A$28,IF(X100='x. Dropdownmenüs'!$A$42,"nicht zulässig",IF(OR(Y100='x. Dropdownmenüs'!$A$46),"Tabelle 4. überprüfen","zulässig mit Behandlung")),"anderer Versickerungstyp gewählt")</f>
        <v>anderer Versickerungstyp gewählt</v>
      </c>
      <c r="AF100" s="65" t="str">
        <f>IF(K100='x. Dropdownmenüs'!$A$29,"zulässig (beliebig kombinierbar)","anderer Versickerungstyp gewählt")</f>
        <v>anderer Versickerungstyp gewählt</v>
      </c>
    </row>
    <row r="101" spans="1:32" x14ac:dyDescent="0.2">
      <c r="A101" s="168"/>
      <c r="B101" s="169"/>
      <c r="C101" s="147"/>
      <c r="D101" s="129"/>
      <c r="E101" s="130"/>
      <c r="F101" s="131"/>
      <c r="G101" s="163"/>
      <c r="H101" s="135"/>
      <c r="I101" s="136" t="str">
        <f t="shared" si="11"/>
        <v/>
      </c>
      <c r="J101" s="137" t="str">
        <f t="shared" si="12"/>
        <v/>
      </c>
      <c r="K101" s="138"/>
      <c r="L101" s="78"/>
      <c r="M101" s="79"/>
      <c r="N101" s="76">
        <f t="shared" si="7"/>
        <v>0</v>
      </c>
      <c r="O101" s="143"/>
      <c r="P101" s="76">
        <f t="shared" si="8"/>
        <v>0</v>
      </c>
      <c r="Q101" s="143"/>
      <c r="R101" s="76">
        <f t="shared" si="9"/>
        <v>0</v>
      </c>
      <c r="S101" s="144"/>
      <c r="T101" s="76">
        <f>IF(S101='x. Dropdownmenüs'!$A$38,1,0)</f>
        <v>0</v>
      </c>
      <c r="U101" s="144"/>
      <c r="V101" s="76">
        <f t="shared" si="10"/>
        <v>0</v>
      </c>
      <c r="W101" s="145" t="str">
        <f t="shared" si="13"/>
        <v>gering</v>
      </c>
      <c r="X101" s="78"/>
      <c r="Y101" s="78"/>
      <c r="Z101" s="78"/>
      <c r="AA101" s="78"/>
      <c r="AB101" s="65" t="str">
        <f>IF(K101='x. Dropdownmenüs'!$A$25,IF(OR(X101='x. Dropdownmenüs'!$A$42,Y101='x. Dropdownmenüs'!$A$46),"Tabelle 4. überprüfen","zulässig"),"anderer Versickerungstyp gewählt")</f>
        <v>anderer Versickerungstyp gewählt</v>
      </c>
      <c r="AC101" s="65" t="str">
        <f>IF(AND(K101='x. Dropdownmenüs'!$A$26,L101='x. Dropdownmenüs'!$A$33,W101="gering"),"Zulässig ohne Behandlung wenn Ae&lt;Av",IF(K101='x. Dropdownmenüs'!$A$26,IF(OR(W101="hoch",L101='x. Dropdownmenüs'!$A$33,X101='x. Dropdownmenüs'!$A$42,Y101='x. Dropdownmenüs'!$A$46),"Tabelle 4. überprüfen","zulässig"),"anderer Versickerungstyp gewählt"))</f>
        <v>anderer Versickerungstyp gewählt</v>
      </c>
      <c r="AD101" s="65" t="str">
        <f>IF(AND(K101='x. Dropdownmenüs'!$A$27,L101='x. Dropdownmenüs'!$A$33,W101="gering"),"Zulässig am Ort des Anfalls",IF(K101='x. Dropdownmenüs'!$A$27,IF(OR(W101="hoch",L101='x. Dropdownmenüs'!$A$33,X101='x. Dropdownmenüs'!$A$42,Y101='x. Dropdownmenüs'!$A$46),"Tabelle 4. überprüfen","zulässig"),"anderer Versickerungstyp gewählt"))</f>
        <v>anderer Versickerungstyp gewählt</v>
      </c>
      <c r="AE101" s="65" t="str">
        <f>IF(K101='x. Dropdownmenüs'!$A$28,IF(X101='x. Dropdownmenüs'!$A$42,"nicht zulässig",IF(OR(Y101='x. Dropdownmenüs'!$A$46),"Tabelle 4. überprüfen","zulässig mit Behandlung")),"anderer Versickerungstyp gewählt")</f>
        <v>anderer Versickerungstyp gewählt</v>
      </c>
      <c r="AF101" s="65" t="str">
        <f>IF(K101='x. Dropdownmenüs'!$A$29,"zulässig (beliebig kombinierbar)","anderer Versickerungstyp gewählt")</f>
        <v>anderer Versickerungstyp gewählt</v>
      </c>
    </row>
    <row r="102" spans="1:32" x14ac:dyDescent="0.2">
      <c r="A102" s="168"/>
      <c r="B102" s="169"/>
      <c r="C102" s="147"/>
      <c r="D102" s="129"/>
      <c r="E102" s="130"/>
      <c r="F102" s="131"/>
      <c r="G102" s="163"/>
      <c r="H102" s="135"/>
      <c r="I102" s="136" t="str">
        <f t="shared" si="11"/>
        <v/>
      </c>
      <c r="J102" s="137" t="str">
        <f t="shared" si="12"/>
        <v/>
      </c>
      <c r="K102" s="138"/>
      <c r="L102" s="78"/>
      <c r="M102" s="79"/>
      <c r="N102" s="76">
        <f t="shared" si="7"/>
        <v>0</v>
      </c>
      <c r="O102" s="143"/>
      <c r="P102" s="76">
        <f t="shared" si="8"/>
        <v>0</v>
      </c>
      <c r="Q102" s="143"/>
      <c r="R102" s="76">
        <f t="shared" si="9"/>
        <v>0</v>
      </c>
      <c r="S102" s="144"/>
      <c r="T102" s="76">
        <f>IF(S102='x. Dropdownmenüs'!$A$38,1,0)</f>
        <v>0</v>
      </c>
      <c r="U102" s="144"/>
      <c r="V102" s="76">
        <f t="shared" si="10"/>
        <v>0</v>
      </c>
      <c r="W102" s="145" t="str">
        <f t="shared" si="13"/>
        <v>gering</v>
      </c>
      <c r="X102" s="78"/>
      <c r="Y102" s="78"/>
      <c r="Z102" s="78"/>
      <c r="AA102" s="78"/>
      <c r="AB102" s="65" t="str">
        <f>IF(K102='x. Dropdownmenüs'!$A$25,IF(OR(X102='x. Dropdownmenüs'!$A$42,Y102='x. Dropdownmenüs'!$A$46),"Tabelle 4. überprüfen","zulässig"),"anderer Versickerungstyp gewählt")</f>
        <v>anderer Versickerungstyp gewählt</v>
      </c>
      <c r="AC102" s="65" t="str">
        <f>IF(AND(K102='x. Dropdownmenüs'!$A$26,L102='x. Dropdownmenüs'!$A$33,W102="gering"),"Zulässig ohne Behandlung wenn Ae&lt;Av",IF(K102='x. Dropdownmenüs'!$A$26,IF(OR(W102="hoch",L102='x. Dropdownmenüs'!$A$33,X102='x. Dropdownmenüs'!$A$42,Y102='x. Dropdownmenüs'!$A$46),"Tabelle 4. überprüfen","zulässig"),"anderer Versickerungstyp gewählt"))</f>
        <v>anderer Versickerungstyp gewählt</v>
      </c>
      <c r="AD102" s="65" t="str">
        <f>IF(AND(K102='x. Dropdownmenüs'!$A$27,L102='x. Dropdownmenüs'!$A$33,W102="gering"),"Zulässig am Ort des Anfalls",IF(K102='x. Dropdownmenüs'!$A$27,IF(OR(W102="hoch",L102='x. Dropdownmenüs'!$A$33,X102='x. Dropdownmenüs'!$A$42,Y102='x. Dropdownmenüs'!$A$46),"Tabelle 4. überprüfen","zulässig"),"anderer Versickerungstyp gewählt"))</f>
        <v>anderer Versickerungstyp gewählt</v>
      </c>
      <c r="AE102" s="65" t="str">
        <f>IF(K102='x. Dropdownmenüs'!$A$28,IF(X102='x. Dropdownmenüs'!$A$42,"nicht zulässig",IF(OR(Y102='x. Dropdownmenüs'!$A$46),"Tabelle 4. überprüfen","zulässig mit Behandlung")),"anderer Versickerungstyp gewählt")</f>
        <v>anderer Versickerungstyp gewählt</v>
      </c>
      <c r="AF102" s="65" t="str">
        <f>IF(K102='x. Dropdownmenüs'!$A$29,"zulässig (beliebig kombinierbar)","anderer Versickerungstyp gewählt")</f>
        <v>anderer Versickerungstyp gewählt</v>
      </c>
    </row>
    <row r="103" spans="1:32" x14ac:dyDescent="0.2">
      <c r="A103" s="168"/>
      <c r="B103" s="169"/>
      <c r="C103" s="147"/>
      <c r="D103" s="129"/>
      <c r="E103" s="130"/>
      <c r="F103" s="131"/>
      <c r="G103" s="163"/>
      <c r="H103" s="135"/>
      <c r="I103" s="136" t="str">
        <f t="shared" si="11"/>
        <v/>
      </c>
      <c r="J103" s="137" t="str">
        <f t="shared" si="12"/>
        <v/>
      </c>
      <c r="K103" s="138"/>
      <c r="L103" s="78"/>
      <c r="M103" s="79"/>
      <c r="N103" s="76">
        <f t="shared" si="7"/>
        <v>0</v>
      </c>
      <c r="O103" s="143"/>
      <c r="P103" s="76">
        <f t="shared" si="8"/>
        <v>0</v>
      </c>
      <c r="Q103" s="143"/>
      <c r="R103" s="76">
        <f t="shared" si="9"/>
        <v>0</v>
      </c>
      <c r="S103" s="144"/>
      <c r="T103" s="76">
        <f>IF(S103='x. Dropdownmenüs'!$A$38,1,0)</f>
        <v>0</v>
      </c>
      <c r="U103" s="144"/>
      <c r="V103" s="76">
        <f t="shared" si="10"/>
        <v>0</v>
      </c>
      <c r="W103" s="145" t="str">
        <f t="shared" si="13"/>
        <v>gering</v>
      </c>
      <c r="X103" s="78"/>
      <c r="Y103" s="78"/>
      <c r="Z103" s="78"/>
      <c r="AA103" s="78"/>
      <c r="AB103" s="65" t="str">
        <f>IF(K103='x. Dropdownmenüs'!$A$25,IF(OR(X103='x. Dropdownmenüs'!$A$42,Y103='x. Dropdownmenüs'!$A$46),"Tabelle 4. überprüfen","zulässig"),"anderer Versickerungstyp gewählt")</f>
        <v>anderer Versickerungstyp gewählt</v>
      </c>
      <c r="AC103" s="65" t="str">
        <f>IF(AND(K103='x. Dropdownmenüs'!$A$26,L103='x. Dropdownmenüs'!$A$33,W103="gering"),"Zulässig ohne Behandlung wenn Ae&lt;Av",IF(K103='x. Dropdownmenüs'!$A$26,IF(OR(W103="hoch",L103='x. Dropdownmenüs'!$A$33,X103='x. Dropdownmenüs'!$A$42,Y103='x. Dropdownmenüs'!$A$46),"Tabelle 4. überprüfen","zulässig"),"anderer Versickerungstyp gewählt"))</f>
        <v>anderer Versickerungstyp gewählt</v>
      </c>
      <c r="AD103" s="65" t="str">
        <f>IF(AND(K103='x. Dropdownmenüs'!$A$27,L103='x. Dropdownmenüs'!$A$33,W103="gering"),"Zulässig am Ort des Anfalls",IF(K103='x. Dropdownmenüs'!$A$27,IF(OR(W103="hoch",L103='x. Dropdownmenüs'!$A$33,X103='x. Dropdownmenüs'!$A$42,Y103='x. Dropdownmenüs'!$A$46),"Tabelle 4. überprüfen","zulässig"),"anderer Versickerungstyp gewählt"))</f>
        <v>anderer Versickerungstyp gewählt</v>
      </c>
      <c r="AE103" s="65" t="str">
        <f>IF(K103='x. Dropdownmenüs'!$A$28,IF(X103='x. Dropdownmenüs'!$A$42,"nicht zulässig",IF(OR(Y103='x. Dropdownmenüs'!$A$46),"Tabelle 4. überprüfen","zulässig mit Behandlung")),"anderer Versickerungstyp gewählt")</f>
        <v>anderer Versickerungstyp gewählt</v>
      </c>
      <c r="AF103" s="65" t="str">
        <f>IF(K103='x. Dropdownmenüs'!$A$29,"zulässig (beliebig kombinierbar)","anderer Versickerungstyp gewählt")</f>
        <v>anderer Versickerungstyp gewählt</v>
      </c>
    </row>
    <row r="104" spans="1:32" x14ac:dyDescent="0.2">
      <c r="A104" s="168"/>
      <c r="B104" s="169"/>
      <c r="C104" s="147"/>
      <c r="D104" s="129"/>
      <c r="E104" s="130"/>
      <c r="F104" s="131"/>
      <c r="G104" s="163"/>
      <c r="H104" s="135"/>
      <c r="I104" s="136" t="str">
        <f t="shared" si="11"/>
        <v/>
      </c>
      <c r="J104" s="137" t="str">
        <f t="shared" si="12"/>
        <v/>
      </c>
      <c r="K104" s="138"/>
      <c r="L104" s="78"/>
      <c r="M104" s="79"/>
      <c r="N104" s="76">
        <f t="shared" si="7"/>
        <v>0</v>
      </c>
      <c r="O104" s="143"/>
      <c r="P104" s="76">
        <f t="shared" si="8"/>
        <v>0</v>
      </c>
      <c r="Q104" s="143"/>
      <c r="R104" s="76">
        <f t="shared" si="9"/>
        <v>0</v>
      </c>
      <c r="S104" s="144"/>
      <c r="T104" s="76">
        <f>IF(S104='x. Dropdownmenüs'!$A$38,1,0)</f>
        <v>0</v>
      </c>
      <c r="U104" s="144"/>
      <c r="V104" s="76">
        <f t="shared" si="10"/>
        <v>0</v>
      </c>
      <c r="W104" s="145" t="str">
        <f t="shared" si="13"/>
        <v>gering</v>
      </c>
      <c r="X104" s="78"/>
      <c r="Y104" s="78"/>
      <c r="Z104" s="78"/>
      <c r="AA104" s="78"/>
      <c r="AB104" s="65" t="str">
        <f>IF(K104='x. Dropdownmenüs'!$A$25,IF(OR(X104='x. Dropdownmenüs'!$A$42,Y104='x. Dropdownmenüs'!$A$46),"Tabelle 4. überprüfen","zulässig"),"anderer Versickerungstyp gewählt")</f>
        <v>anderer Versickerungstyp gewählt</v>
      </c>
      <c r="AC104" s="65" t="str">
        <f>IF(AND(K104='x. Dropdownmenüs'!$A$26,L104='x. Dropdownmenüs'!$A$33,W104="gering"),"Zulässig ohne Behandlung wenn Ae&lt;Av",IF(K104='x. Dropdownmenüs'!$A$26,IF(OR(W104="hoch",L104='x. Dropdownmenüs'!$A$33,X104='x. Dropdownmenüs'!$A$42,Y104='x. Dropdownmenüs'!$A$46),"Tabelle 4. überprüfen","zulässig"),"anderer Versickerungstyp gewählt"))</f>
        <v>anderer Versickerungstyp gewählt</v>
      </c>
      <c r="AD104" s="65" t="str">
        <f>IF(AND(K104='x. Dropdownmenüs'!$A$27,L104='x. Dropdownmenüs'!$A$33,W104="gering"),"Zulässig am Ort des Anfalls",IF(K104='x. Dropdownmenüs'!$A$27,IF(OR(W104="hoch",L104='x. Dropdownmenüs'!$A$33,X104='x. Dropdownmenüs'!$A$42,Y104='x. Dropdownmenüs'!$A$46),"Tabelle 4. überprüfen","zulässig"),"anderer Versickerungstyp gewählt"))</f>
        <v>anderer Versickerungstyp gewählt</v>
      </c>
      <c r="AE104" s="65" t="str">
        <f>IF(K104='x. Dropdownmenüs'!$A$28,IF(X104='x. Dropdownmenüs'!$A$42,"nicht zulässig",IF(OR(Y104='x. Dropdownmenüs'!$A$46),"Tabelle 4. überprüfen","zulässig mit Behandlung")),"anderer Versickerungstyp gewählt")</f>
        <v>anderer Versickerungstyp gewählt</v>
      </c>
      <c r="AF104" s="65" t="str">
        <f>IF(K104='x. Dropdownmenüs'!$A$29,"zulässig (beliebig kombinierbar)","anderer Versickerungstyp gewählt")</f>
        <v>anderer Versickerungstyp gewählt</v>
      </c>
    </row>
    <row r="105" spans="1:32" x14ac:dyDescent="0.2">
      <c r="A105" s="168"/>
      <c r="B105" s="169"/>
      <c r="C105" s="147"/>
      <c r="D105" s="129"/>
      <c r="E105" s="130"/>
      <c r="F105" s="131"/>
      <c r="G105" s="163"/>
      <c r="H105" s="135"/>
      <c r="I105" s="136" t="str">
        <f t="shared" si="11"/>
        <v/>
      </c>
      <c r="J105" s="137" t="str">
        <f t="shared" si="12"/>
        <v/>
      </c>
      <c r="K105" s="138"/>
      <c r="L105" s="78"/>
      <c r="M105" s="79"/>
      <c r="N105" s="76">
        <f t="shared" si="7"/>
        <v>0</v>
      </c>
      <c r="O105" s="143"/>
      <c r="P105" s="76">
        <f t="shared" si="8"/>
        <v>0</v>
      </c>
      <c r="Q105" s="143"/>
      <c r="R105" s="76">
        <f t="shared" si="9"/>
        <v>0</v>
      </c>
      <c r="S105" s="144"/>
      <c r="T105" s="76">
        <f>IF(S105='x. Dropdownmenüs'!$A$38,1,0)</f>
        <v>0</v>
      </c>
      <c r="U105" s="144"/>
      <c r="V105" s="76">
        <f t="shared" si="10"/>
        <v>0</v>
      </c>
      <c r="W105" s="145" t="str">
        <f t="shared" si="13"/>
        <v>gering</v>
      </c>
      <c r="X105" s="78"/>
      <c r="Y105" s="78"/>
      <c r="Z105" s="78"/>
      <c r="AA105" s="78"/>
      <c r="AB105" s="65" t="str">
        <f>IF(K105='x. Dropdownmenüs'!$A$25,IF(OR(X105='x. Dropdownmenüs'!$A$42,Y105='x. Dropdownmenüs'!$A$46),"Tabelle 4. überprüfen","zulässig"),"anderer Versickerungstyp gewählt")</f>
        <v>anderer Versickerungstyp gewählt</v>
      </c>
      <c r="AC105" s="65" t="str">
        <f>IF(AND(K105='x. Dropdownmenüs'!$A$26,L105='x. Dropdownmenüs'!$A$33,W105="gering"),"Zulässig ohne Behandlung wenn Ae&lt;Av",IF(K105='x. Dropdownmenüs'!$A$26,IF(OR(W105="hoch",L105='x. Dropdownmenüs'!$A$33,X105='x. Dropdownmenüs'!$A$42,Y105='x. Dropdownmenüs'!$A$46),"Tabelle 4. überprüfen","zulässig"),"anderer Versickerungstyp gewählt"))</f>
        <v>anderer Versickerungstyp gewählt</v>
      </c>
      <c r="AD105" s="65" t="str">
        <f>IF(AND(K105='x. Dropdownmenüs'!$A$27,L105='x. Dropdownmenüs'!$A$33,W105="gering"),"Zulässig am Ort des Anfalls",IF(K105='x. Dropdownmenüs'!$A$27,IF(OR(W105="hoch",L105='x. Dropdownmenüs'!$A$33,X105='x. Dropdownmenüs'!$A$42,Y105='x. Dropdownmenüs'!$A$46),"Tabelle 4. überprüfen","zulässig"),"anderer Versickerungstyp gewählt"))</f>
        <v>anderer Versickerungstyp gewählt</v>
      </c>
      <c r="AE105" s="65" t="str">
        <f>IF(K105='x. Dropdownmenüs'!$A$28,IF(X105='x. Dropdownmenüs'!$A$42,"nicht zulässig",IF(OR(Y105='x. Dropdownmenüs'!$A$46),"Tabelle 4. überprüfen","zulässig mit Behandlung")),"anderer Versickerungstyp gewählt")</f>
        <v>anderer Versickerungstyp gewählt</v>
      </c>
      <c r="AF105" s="65" t="str">
        <f>IF(K105='x. Dropdownmenüs'!$A$29,"zulässig (beliebig kombinierbar)","anderer Versickerungstyp gewählt")</f>
        <v>anderer Versickerungstyp gewählt</v>
      </c>
    </row>
    <row r="106" spans="1:32" x14ac:dyDescent="0.2">
      <c r="A106" s="168"/>
      <c r="B106" s="169"/>
      <c r="C106" s="147"/>
      <c r="D106" s="129"/>
      <c r="E106" s="130"/>
      <c r="F106" s="131"/>
      <c r="G106" s="163"/>
      <c r="H106" s="135"/>
      <c r="I106" s="136" t="str">
        <f t="shared" si="11"/>
        <v/>
      </c>
      <c r="J106" s="137" t="str">
        <f t="shared" si="12"/>
        <v/>
      </c>
      <c r="K106" s="138"/>
      <c r="L106" s="78"/>
      <c r="M106" s="79"/>
      <c r="N106" s="76">
        <f t="shared" si="7"/>
        <v>0</v>
      </c>
      <c r="O106" s="143"/>
      <c r="P106" s="76">
        <f t="shared" si="8"/>
        <v>0</v>
      </c>
      <c r="Q106" s="143"/>
      <c r="R106" s="76">
        <f t="shared" si="9"/>
        <v>0</v>
      </c>
      <c r="S106" s="144"/>
      <c r="T106" s="76">
        <f>IF(S106='x. Dropdownmenüs'!$A$38,1,0)</f>
        <v>0</v>
      </c>
      <c r="U106" s="144"/>
      <c r="V106" s="76">
        <f t="shared" si="10"/>
        <v>0</v>
      </c>
      <c r="W106" s="145" t="str">
        <f t="shared" si="13"/>
        <v>gering</v>
      </c>
      <c r="X106" s="78"/>
      <c r="Y106" s="78"/>
      <c r="Z106" s="78"/>
      <c r="AA106" s="78"/>
      <c r="AB106" s="65" t="str">
        <f>IF(K106='x. Dropdownmenüs'!$A$25,IF(OR(X106='x. Dropdownmenüs'!$A$42,Y106='x. Dropdownmenüs'!$A$46),"Tabelle 4. überprüfen","zulässig"),"anderer Versickerungstyp gewählt")</f>
        <v>anderer Versickerungstyp gewählt</v>
      </c>
      <c r="AC106" s="65" t="str">
        <f>IF(AND(K106='x. Dropdownmenüs'!$A$26,L106='x. Dropdownmenüs'!$A$33,W106="gering"),"Zulässig ohne Behandlung wenn Ae&lt;Av",IF(K106='x. Dropdownmenüs'!$A$26,IF(OR(W106="hoch",L106='x. Dropdownmenüs'!$A$33,X106='x. Dropdownmenüs'!$A$42,Y106='x. Dropdownmenüs'!$A$46),"Tabelle 4. überprüfen","zulässig"),"anderer Versickerungstyp gewählt"))</f>
        <v>anderer Versickerungstyp gewählt</v>
      </c>
      <c r="AD106" s="65" t="str">
        <f>IF(AND(K106='x. Dropdownmenüs'!$A$27,L106='x. Dropdownmenüs'!$A$33,W106="gering"),"Zulässig am Ort des Anfalls",IF(K106='x. Dropdownmenüs'!$A$27,IF(OR(W106="hoch",L106='x. Dropdownmenüs'!$A$33,X106='x. Dropdownmenüs'!$A$42,Y106='x. Dropdownmenüs'!$A$46),"Tabelle 4. überprüfen","zulässig"),"anderer Versickerungstyp gewählt"))</f>
        <v>anderer Versickerungstyp gewählt</v>
      </c>
      <c r="AE106" s="65" t="str">
        <f>IF(K106='x. Dropdownmenüs'!$A$28,IF(X106='x. Dropdownmenüs'!$A$42,"nicht zulässig",IF(OR(Y106='x. Dropdownmenüs'!$A$46),"Tabelle 4. überprüfen","zulässig mit Behandlung")),"anderer Versickerungstyp gewählt")</f>
        <v>anderer Versickerungstyp gewählt</v>
      </c>
      <c r="AF106" s="65" t="str">
        <f>IF(K106='x. Dropdownmenüs'!$A$29,"zulässig (beliebig kombinierbar)","anderer Versickerungstyp gewählt")</f>
        <v>anderer Versickerungstyp gewählt</v>
      </c>
    </row>
    <row r="107" spans="1:32" x14ac:dyDescent="0.2">
      <c r="A107" s="168"/>
      <c r="B107" s="169"/>
      <c r="C107" s="147"/>
      <c r="D107" s="129"/>
      <c r="E107" s="130"/>
      <c r="F107" s="131"/>
      <c r="G107" s="163"/>
      <c r="H107" s="135"/>
      <c r="I107" s="136" t="str">
        <f t="shared" si="11"/>
        <v/>
      </c>
      <c r="J107" s="137" t="str">
        <f t="shared" si="12"/>
        <v/>
      </c>
      <c r="K107" s="138"/>
      <c r="L107" s="78"/>
      <c r="M107" s="79"/>
      <c r="N107" s="76">
        <f t="shared" si="7"/>
        <v>0</v>
      </c>
      <c r="O107" s="143"/>
      <c r="P107" s="76">
        <f t="shared" si="8"/>
        <v>0</v>
      </c>
      <c r="Q107" s="143"/>
      <c r="R107" s="76">
        <f t="shared" si="9"/>
        <v>0</v>
      </c>
      <c r="S107" s="144"/>
      <c r="T107" s="76">
        <f>IF(S107='x. Dropdownmenüs'!$A$38,1,0)</f>
        <v>0</v>
      </c>
      <c r="U107" s="144"/>
      <c r="V107" s="76">
        <f t="shared" si="10"/>
        <v>0</v>
      </c>
      <c r="W107" s="145" t="str">
        <f t="shared" si="13"/>
        <v>gering</v>
      </c>
      <c r="X107" s="78"/>
      <c r="Y107" s="78"/>
      <c r="Z107" s="78"/>
      <c r="AA107" s="78"/>
      <c r="AB107" s="65" t="str">
        <f>IF(K107='x. Dropdownmenüs'!$A$25,IF(OR(X107='x. Dropdownmenüs'!$A$42,Y107='x. Dropdownmenüs'!$A$46),"Tabelle 4. überprüfen","zulässig"),"anderer Versickerungstyp gewählt")</f>
        <v>anderer Versickerungstyp gewählt</v>
      </c>
      <c r="AC107" s="65" t="str">
        <f>IF(AND(K107='x. Dropdownmenüs'!$A$26,L107='x. Dropdownmenüs'!$A$33,W107="gering"),"Zulässig ohne Behandlung wenn Ae&lt;Av",IF(K107='x. Dropdownmenüs'!$A$26,IF(OR(W107="hoch",L107='x. Dropdownmenüs'!$A$33,X107='x. Dropdownmenüs'!$A$42,Y107='x. Dropdownmenüs'!$A$46),"Tabelle 4. überprüfen","zulässig"),"anderer Versickerungstyp gewählt"))</f>
        <v>anderer Versickerungstyp gewählt</v>
      </c>
      <c r="AD107" s="65" t="str">
        <f>IF(AND(K107='x. Dropdownmenüs'!$A$27,L107='x. Dropdownmenüs'!$A$33,W107="gering"),"Zulässig am Ort des Anfalls",IF(K107='x. Dropdownmenüs'!$A$27,IF(OR(W107="hoch",L107='x. Dropdownmenüs'!$A$33,X107='x. Dropdownmenüs'!$A$42,Y107='x. Dropdownmenüs'!$A$46),"Tabelle 4. überprüfen","zulässig"),"anderer Versickerungstyp gewählt"))</f>
        <v>anderer Versickerungstyp gewählt</v>
      </c>
      <c r="AE107" s="65" t="str">
        <f>IF(K107='x. Dropdownmenüs'!$A$28,IF(X107='x. Dropdownmenüs'!$A$42,"nicht zulässig",IF(OR(Y107='x. Dropdownmenüs'!$A$46),"Tabelle 4. überprüfen","zulässig mit Behandlung")),"anderer Versickerungstyp gewählt")</f>
        <v>anderer Versickerungstyp gewählt</v>
      </c>
      <c r="AF107" s="65" t="str">
        <f>IF(K107='x. Dropdownmenüs'!$A$29,"zulässig (beliebig kombinierbar)","anderer Versickerungstyp gewählt")</f>
        <v>anderer Versickerungstyp gewählt</v>
      </c>
    </row>
    <row r="108" spans="1:32" x14ac:dyDescent="0.2">
      <c r="A108" s="168"/>
      <c r="B108" s="169"/>
      <c r="C108" s="147"/>
      <c r="D108" s="129"/>
      <c r="E108" s="130"/>
      <c r="F108" s="131"/>
      <c r="G108" s="163"/>
      <c r="H108" s="135"/>
      <c r="I108" s="136" t="str">
        <f t="shared" si="11"/>
        <v/>
      </c>
      <c r="J108" s="137" t="str">
        <f t="shared" si="12"/>
        <v/>
      </c>
      <c r="K108" s="138"/>
      <c r="L108" s="78"/>
      <c r="M108" s="79"/>
      <c r="N108" s="76">
        <f t="shared" si="7"/>
        <v>0</v>
      </c>
      <c r="O108" s="143"/>
      <c r="P108" s="76">
        <f t="shared" si="8"/>
        <v>0</v>
      </c>
      <c r="Q108" s="143"/>
      <c r="R108" s="76">
        <f t="shared" si="9"/>
        <v>0</v>
      </c>
      <c r="S108" s="144"/>
      <c r="T108" s="76">
        <f>IF(S108='x. Dropdownmenüs'!$A$38,1,0)</f>
        <v>0</v>
      </c>
      <c r="U108" s="144"/>
      <c r="V108" s="76">
        <f t="shared" si="10"/>
        <v>0</v>
      </c>
      <c r="W108" s="145" t="str">
        <f t="shared" si="13"/>
        <v>gering</v>
      </c>
      <c r="X108" s="78"/>
      <c r="Y108" s="78"/>
      <c r="Z108" s="78"/>
      <c r="AA108" s="78"/>
      <c r="AB108" s="65" t="str">
        <f>IF(K108='x. Dropdownmenüs'!$A$25,IF(OR(X108='x. Dropdownmenüs'!$A$42,Y108='x. Dropdownmenüs'!$A$46),"Tabelle 4. überprüfen","zulässig"),"anderer Versickerungstyp gewählt")</f>
        <v>anderer Versickerungstyp gewählt</v>
      </c>
      <c r="AC108" s="65" t="str">
        <f>IF(AND(K108='x. Dropdownmenüs'!$A$26,L108='x. Dropdownmenüs'!$A$33,W108="gering"),"Zulässig ohne Behandlung wenn Ae&lt;Av",IF(K108='x. Dropdownmenüs'!$A$26,IF(OR(W108="hoch",L108='x. Dropdownmenüs'!$A$33,X108='x. Dropdownmenüs'!$A$42,Y108='x. Dropdownmenüs'!$A$46),"Tabelle 4. überprüfen","zulässig"),"anderer Versickerungstyp gewählt"))</f>
        <v>anderer Versickerungstyp gewählt</v>
      </c>
      <c r="AD108" s="65" t="str">
        <f>IF(AND(K108='x. Dropdownmenüs'!$A$27,L108='x. Dropdownmenüs'!$A$33,W108="gering"),"Zulässig am Ort des Anfalls",IF(K108='x. Dropdownmenüs'!$A$27,IF(OR(W108="hoch",L108='x. Dropdownmenüs'!$A$33,X108='x. Dropdownmenüs'!$A$42,Y108='x. Dropdownmenüs'!$A$46),"Tabelle 4. überprüfen","zulässig"),"anderer Versickerungstyp gewählt"))</f>
        <v>anderer Versickerungstyp gewählt</v>
      </c>
      <c r="AE108" s="65" t="str">
        <f>IF(K108='x. Dropdownmenüs'!$A$28,IF(X108='x. Dropdownmenüs'!$A$42,"nicht zulässig",IF(OR(Y108='x. Dropdownmenüs'!$A$46),"Tabelle 4. überprüfen","zulässig mit Behandlung")),"anderer Versickerungstyp gewählt")</f>
        <v>anderer Versickerungstyp gewählt</v>
      </c>
      <c r="AF108" s="65" t="str">
        <f>IF(K108='x. Dropdownmenüs'!$A$29,"zulässig (beliebig kombinierbar)","anderer Versickerungstyp gewählt")</f>
        <v>anderer Versickerungstyp gewählt</v>
      </c>
    </row>
    <row r="109" spans="1:32" x14ac:dyDescent="0.2">
      <c r="A109" s="168"/>
      <c r="B109" s="169"/>
      <c r="C109" s="147"/>
      <c r="D109" s="129"/>
      <c r="E109" s="130"/>
      <c r="F109" s="131"/>
      <c r="G109" s="163"/>
      <c r="H109" s="135"/>
      <c r="I109" s="136" t="str">
        <f t="shared" si="11"/>
        <v/>
      </c>
      <c r="J109" s="137" t="str">
        <f t="shared" si="12"/>
        <v/>
      </c>
      <c r="K109" s="138"/>
      <c r="L109" s="78"/>
      <c r="M109" s="79"/>
      <c r="N109" s="76">
        <f t="shared" si="7"/>
        <v>0</v>
      </c>
      <c r="O109" s="143"/>
      <c r="P109" s="76">
        <f t="shared" si="8"/>
        <v>0</v>
      </c>
      <c r="Q109" s="143"/>
      <c r="R109" s="76">
        <f t="shared" si="9"/>
        <v>0</v>
      </c>
      <c r="S109" s="144"/>
      <c r="T109" s="76">
        <f>IF(S109='x. Dropdownmenüs'!$A$38,1,0)</f>
        <v>0</v>
      </c>
      <c r="U109" s="144"/>
      <c r="V109" s="76">
        <f t="shared" si="10"/>
        <v>0</v>
      </c>
      <c r="W109" s="145" t="str">
        <f t="shared" si="13"/>
        <v>gering</v>
      </c>
      <c r="X109" s="78"/>
      <c r="Y109" s="78"/>
      <c r="Z109" s="78"/>
      <c r="AA109" s="78"/>
      <c r="AB109" s="65" t="str">
        <f>IF(K109='x. Dropdownmenüs'!$A$25,IF(OR(X109='x. Dropdownmenüs'!$A$42,Y109='x. Dropdownmenüs'!$A$46),"Tabelle 4. überprüfen","zulässig"),"anderer Versickerungstyp gewählt")</f>
        <v>anderer Versickerungstyp gewählt</v>
      </c>
      <c r="AC109" s="65" t="str">
        <f>IF(AND(K109='x. Dropdownmenüs'!$A$26,L109='x. Dropdownmenüs'!$A$33,W109="gering"),"Zulässig ohne Behandlung wenn Ae&lt;Av",IF(K109='x. Dropdownmenüs'!$A$26,IF(OR(W109="hoch",L109='x. Dropdownmenüs'!$A$33,X109='x. Dropdownmenüs'!$A$42,Y109='x. Dropdownmenüs'!$A$46),"Tabelle 4. überprüfen","zulässig"),"anderer Versickerungstyp gewählt"))</f>
        <v>anderer Versickerungstyp gewählt</v>
      </c>
      <c r="AD109" s="65" t="str">
        <f>IF(AND(K109='x. Dropdownmenüs'!$A$27,L109='x. Dropdownmenüs'!$A$33,W109="gering"),"Zulässig am Ort des Anfalls",IF(K109='x. Dropdownmenüs'!$A$27,IF(OR(W109="hoch",L109='x. Dropdownmenüs'!$A$33,X109='x. Dropdownmenüs'!$A$42,Y109='x. Dropdownmenüs'!$A$46),"Tabelle 4. überprüfen","zulässig"),"anderer Versickerungstyp gewählt"))</f>
        <v>anderer Versickerungstyp gewählt</v>
      </c>
      <c r="AE109" s="65" t="str">
        <f>IF(K109='x. Dropdownmenüs'!$A$28,IF(X109='x. Dropdownmenüs'!$A$42,"nicht zulässig",IF(OR(Y109='x. Dropdownmenüs'!$A$46),"Tabelle 4. überprüfen","zulässig mit Behandlung")),"anderer Versickerungstyp gewählt")</f>
        <v>anderer Versickerungstyp gewählt</v>
      </c>
      <c r="AF109" s="65" t="str">
        <f>IF(K109='x. Dropdownmenüs'!$A$29,"zulässig (beliebig kombinierbar)","anderer Versickerungstyp gewählt")</f>
        <v>anderer Versickerungstyp gewählt</v>
      </c>
    </row>
    <row r="110" spans="1:32" x14ac:dyDescent="0.2">
      <c r="A110" s="168"/>
      <c r="B110" s="169"/>
      <c r="C110" s="147"/>
      <c r="D110" s="129"/>
      <c r="E110" s="130"/>
      <c r="F110" s="131"/>
      <c r="G110" s="163"/>
      <c r="H110" s="135"/>
      <c r="I110" s="136" t="str">
        <f t="shared" si="11"/>
        <v/>
      </c>
      <c r="J110" s="137" t="str">
        <f t="shared" si="12"/>
        <v/>
      </c>
      <c r="K110" s="138"/>
      <c r="L110" s="78"/>
      <c r="M110" s="79"/>
      <c r="N110" s="76">
        <f t="shared" si="7"/>
        <v>0</v>
      </c>
      <c r="O110" s="143"/>
      <c r="P110" s="76">
        <f t="shared" si="8"/>
        <v>0</v>
      </c>
      <c r="Q110" s="143"/>
      <c r="R110" s="76">
        <f t="shared" si="9"/>
        <v>0</v>
      </c>
      <c r="S110" s="144"/>
      <c r="T110" s="76">
        <f>IF(S110='x. Dropdownmenüs'!$A$38,1,0)</f>
        <v>0</v>
      </c>
      <c r="U110" s="144"/>
      <c r="V110" s="76">
        <f t="shared" si="10"/>
        <v>0</v>
      </c>
      <c r="W110" s="145" t="str">
        <f t="shared" si="13"/>
        <v>gering</v>
      </c>
      <c r="X110" s="78"/>
      <c r="Y110" s="78"/>
      <c r="Z110" s="78"/>
      <c r="AA110" s="78"/>
      <c r="AB110" s="65" t="str">
        <f>IF(K110='x. Dropdownmenüs'!$A$25,IF(OR(X110='x. Dropdownmenüs'!$A$42,Y110='x. Dropdownmenüs'!$A$46),"Tabelle 4. überprüfen","zulässig"),"anderer Versickerungstyp gewählt")</f>
        <v>anderer Versickerungstyp gewählt</v>
      </c>
      <c r="AC110" s="65" t="str">
        <f>IF(AND(K110='x. Dropdownmenüs'!$A$26,L110='x. Dropdownmenüs'!$A$33,W110="gering"),"Zulässig ohne Behandlung wenn Ae&lt;Av",IF(K110='x. Dropdownmenüs'!$A$26,IF(OR(W110="hoch",L110='x. Dropdownmenüs'!$A$33,X110='x. Dropdownmenüs'!$A$42,Y110='x. Dropdownmenüs'!$A$46),"Tabelle 4. überprüfen","zulässig"),"anderer Versickerungstyp gewählt"))</f>
        <v>anderer Versickerungstyp gewählt</v>
      </c>
      <c r="AD110" s="65" t="str">
        <f>IF(AND(K110='x. Dropdownmenüs'!$A$27,L110='x. Dropdownmenüs'!$A$33,W110="gering"),"Zulässig am Ort des Anfalls",IF(K110='x. Dropdownmenüs'!$A$27,IF(OR(W110="hoch",L110='x. Dropdownmenüs'!$A$33,X110='x. Dropdownmenüs'!$A$42,Y110='x. Dropdownmenüs'!$A$46),"Tabelle 4. überprüfen","zulässig"),"anderer Versickerungstyp gewählt"))</f>
        <v>anderer Versickerungstyp gewählt</v>
      </c>
      <c r="AE110" s="65" t="str">
        <f>IF(K110='x. Dropdownmenüs'!$A$28,IF(X110='x. Dropdownmenüs'!$A$42,"nicht zulässig",IF(OR(Y110='x. Dropdownmenüs'!$A$46),"Tabelle 4. überprüfen","zulässig mit Behandlung")),"anderer Versickerungstyp gewählt")</f>
        <v>anderer Versickerungstyp gewählt</v>
      </c>
      <c r="AF110" s="65" t="str">
        <f>IF(K110='x. Dropdownmenüs'!$A$29,"zulässig (beliebig kombinierbar)","anderer Versickerungstyp gewählt")</f>
        <v>anderer Versickerungstyp gewählt</v>
      </c>
    </row>
    <row r="111" spans="1:32" x14ac:dyDescent="0.2">
      <c r="A111" s="168"/>
      <c r="B111" s="169"/>
      <c r="C111" s="147"/>
      <c r="D111" s="129"/>
      <c r="E111" s="130"/>
      <c r="F111" s="131"/>
      <c r="G111" s="163"/>
      <c r="H111" s="135"/>
      <c r="I111" s="136" t="str">
        <f t="shared" si="11"/>
        <v/>
      </c>
      <c r="J111" s="137" t="str">
        <f t="shared" si="12"/>
        <v/>
      </c>
      <c r="K111" s="138"/>
      <c r="L111" s="78"/>
      <c r="M111" s="79"/>
      <c r="N111" s="76">
        <f t="shared" si="7"/>
        <v>0</v>
      </c>
      <c r="O111" s="143"/>
      <c r="P111" s="76">
        <f t="shared" si="8"/>
        <v>0</v>
      </c>
      <c r="Q111" s="143"/>
      <c r="R111" s="76">
        <f t="shared" si="9"/>
        <v>0</v>
      </c>
      <c r="S111" s="144"/>
      <c r="T111" s="76">
        <f>IF(S111='x. Dropdownmenüs'!$A$38,1,0)</f>
        <v>0</v>
      </c>
      <c r="U111" s="144"/>
      <c r="V111" s="76">
        <f t="shared" si="10"/>
        <v>0</v>
      </c>
      <c r="W111" s="145" t="str">
        <f t="shared" si="13"/>
        <v>gering</v>
      </c>
      <c r="X111" s="78"/>
      <c r="Y111" s="78"/>
      <c r="Z111" s="78"/>
      <c r="AA111" s="78"/>
      <c r="AB111" s="65" t="str">
        <f>IF(K111='x. Dropdownmenüs'!$A$25,IF(OR(X111='x. Dropdownmenüs'!$A$42,Y111='x. Dropdownmenüs'!$A$46),"Tabelle 4. überprüfen","zulässig"),"anderer Versickerungstyp gewählt")</f>
        <v>anderer Versickerungstyp gewählt</v>
      </c>
      <c r="AC111" s="65" t="str">
        <f>IF(AND(K111='x. Dropdownmenüs'!$A$26,L111='x. Dropdownmenüs'!$A$33,W111="gering"),"Zulässig ohne Behandlung wenn Ae&lt;Av",IF(K111='x. Dropdownmenüs'!$A$26,IF(OR(W111="hoch",L111='x. Dropdownmenüs'!$A$33,X111='x. Dropdownmenüs'!$A$42,Y111='x. Dropdownmenüs'!$A$46),"Tabelle 4. überprüfen","zulässig"),"anderer Versickerungstyp gewählt"))</f>
        <v>anderer Versickerungstyp gewählt</v>
      </c>
      <c r="AD111" s="65" t="str">
        <f>IF(AND(K111='x. Dropdownmenüs'!$A$27,L111='x. Dropdownmenüs'!$A$33,W111="gering"),"Zulässig am Ort des Anfalls",IF(K111='x. Dropdownmenüs'!$A$27,IF(OR(W111="hoch",L111='x. Dropdownmenüs'!$A$33,X111='x. Dropdownmenüs'!$A$42,Y111='x. Dropdownmenüs'!$A$46),"Tabelle 4. überprüfen","zulässig"),"anderer Versickerungstyp gewählt"))</f>
        <v>anderer Versickerungstyp gewählt</v>
      </c>
      <c r="AE111" s="65" t="str">
        <f>IF(K111='x. Dropdownmenüs'!$A$28,IF(X111='x. Dropdownmenüs'!$A$42,"nicht zulässig",IF(OR(Y111='x. Dropdownmenüs'!$A$46),"Tabelle 4. überprüfen","zulässig mit Behandlung")),"anderer Versickerungstyp gewählt")</f>
        <v>anderer Versickerungstyp gewählt</v>
      </c>
      <c r="AF111" s="65" t="str">
        <f>IF(K111='x. Dropdownmenüs'!$A$29,"zulässig (beliebig kombinierbar)","anderer Versickerungstyp gewählt")</f>
        <v>anderer Versickerungstyp gewählt</v>
      </c>
    </row>
    <row r="112" spans="1:32" x14ac:dyDescent="0.2">
      <c r="A112" s="168"/>
      <c r="B112" s="169"/>
      <c r="C112" s="147"/>
      <c r="D112" s="129"/>
      <c r="E112" s="130"/>
      <c r="F112" s="131"/>
      <c r="G112" s="163"/>
      <c r="H112" s="135"/>
      <c r="I112" s="136" t="str">
        <f t="shared" si="11"/>
        <v/>
      </c>
      <c r="J112" s="137" t="str">
        <f t="shared" si="12"/>
        <v/>
      </c>
      <c r="K112" s="138"/>
      <c r="L112" s="78"/>
      <c r="M112" s="79"/>
      <c r="N112" s="76">
        <f t="shared" si="7"/>
        <v>0</v>
      </c>
      <c r="O112" s="143"/>
      <c r="P112" s="76">
        <f t="shared" si="8"/>
        <v>0</v>
      </c>
      <c r="Q112" s="143"/>
      <c r="R112" s="76">
        <f t="shared" si="9"/>
        <v>0</v>
      </c>
      <c r="S112" s="144"/>
      <c r="T112" s="76">
        <f>IF(S112='x. Dropdownmenüs'!$A$38,1,0)</f>
        <v>0</v>
      </c>
      <c r="U112" s="144"/>
      <c r="V112" s="76">
        <f t="shared" si="10"/>
        <v>0</v>
      </c>
      <c r="W112" s="145" t="str">
        <f t="shared" si="13"/>
        <v>gering</v>
      </c>
      <c r="X112" s="78"/>
      <c r="Y112" s="78"/>
      <c r="Z112" s="78"/>
      <c r="AA112" s="78"/>
      <c r="AB112" s="65" t="str">
        <f>IF(K112='x. Dropdownmenüs'!$A$25,IF(OR(X112='x. Dropdownmenüs'!$A$42,Y112='x. Dropdownmenüs'!$A$46),"Tabelle 4. überprüfen","zulässig"),"anderer Versickerungstyp gewählt")</f>
        <v>anderer Versickerungstyp gewählt</v>
      </c>
      <c r="AC112" s="65" t="str">
        <f>IF(AND(K112='x. Dropdownmenüs'!$A$26,L112='x. Dropdownmenüs'!$A$33,W112="gering"),"Zulässig ohne Behandlung wenn Ae&lt;Av",IF(K112='x. Dropdownmenüs'!$A$26,IF(OR(W112="hoch",L112='x. Dropdownmenüs'!$A$33,X112='x. Dropdownmenüs'!$A$42,Y112='x. Dropdownmenüs'!$A$46),"Tabelle 4. überprüfen","zulässig"),"anderer Versickerungstyp gewählt"))</f>
        <v>anderer Versickerungstyp gewählt</v>
      </c>
      <c r="AD112" s="65" t="str">
        <f>IF(AND(K112='x. Dropdownmenüs'!$A$27,L112='x. Dropdownmenüs'!$A$33,W112="gering"),"Zulässig am Ort des Anfalls",IF(K112='x. Dropdownmenüs'!$A$27,IF(OR(W112="hoch",L112='x. Dropdownmenüs'!$A$33,X112='x. Dropdownmenüs'!$A$42,Y112='x. Dropdownmenüs'!$A$46),"Tabelle 4. überprüfen","zulässig"),"anderer Versickerungstyp gewählt"))</f>
        <v>anderer Versickerungstyp gewählt</v>
      </c>
      <c r="AE112" s="65" t="str">
        <f>IF(K112='x. Dropdownmenüs'!$A$28,IF(X112='x. Dropdownmenüs'!$A$42,"nicht zulässig",IF(OR(Y112='x. Dropdownmenüs'!$A$46),"Tabelle 4. überprüfen","zulässig mit Behandlung")),"anderer Versickerungstyp gewählt")</f>
        <v>anderer Versickerungstyp gewählt</v>
      </c>
      <c r="AF112" s="65" t="str">
        <f>IF(K112='x. Dropdownmenüs'!$A$29,"zulässig (beliebig kombinierbar)","anderer Versickerungstyp gewählt")</f>
        <v>anderer Versickerungstyp gewählt</v>
      </c>
    </row>
    <row r="113" spans="1:32" x14ac:dyDescent="0.2">
      <c r="A113" s="168"/>
      <c r="B113" s="169"/>
      <c r="C113" s="147"/>
      <c r="D113" s="129"/>
      <c r="E113" s="130"/>
      <c r="F113" s="131"/>
      <c r="G113" s="163"/>
      <c r="H113" s="135"/>
      <c r="I113" s="136" t="str">
        <f t="shared" si="11"/>
        <v/>
      </c>
      <c r="J113" s="137" t="str">
        <f t="shared" si="12"/>
        <v/>
      </c>
      <c r="K113" s="138"/>
      <c r="L113" s="78"/>
      <c r="M113" s="79"/>
      <c r="N113" s="76">
        <f t="shared" si="7"/>
        <v>0</v>
      </c>
      <c r="O113" s="143"/>
      <c r="P113" s="76">
        <f t="shared" si="8"/>
        <v>0</v>
      </c>
      <c r="Q113" s="143"/>
      <c r="R113" s="76">
        <f t="shared" si="9"/>
        <v>0</v>
      </c>
      <c r="S113" s="144"/>
      <c r="T113" s="76">
        <f>IF(S113='x. Dropdownmenüs'!$A$38,1,0)</f>
        <v>0</v>
      </c>
      <c r="U113" s="144"/>
      <c r="V113" s="76">
        <f t="shared" si="10"/>
        <v>0</v>
      </c>
      <c r="W113" s="145" t="str">
        <f t="shared" si="13"/>
        <v>gering</v>
      </c>
      <c r="X113" s="78"/>
      <c r="Y113" s="78"/>
      <c r="Z113" s="78"/>
      <c r="AA113" s="78"/>
      <c r="AB113" s="65" t="str">
        <f>IF(K113='x. Dropdownmenüs'!$A$25,IF(OR(X113='x. Dropdownmenüs'!$A$42,Y113='x. Dropdownmenüs'!$A$46),"Tabelle 4. überprüfen","zulässig"),"anderer Versickerungstyp gewählt")</f>
        <v>anderer Versickerungstyp gewählt</v>
      </c>
      <c r="AC113" s="65" t="str">
        <f>IF(AND(K113='x. Dropdownmenüs'!$A$26,L113='x. Dropdownmenüs'!$A$33,W113="gering"),"Zulässig ohne Behandlung wenn Ae&lt;Av",IF(K113='x. Dropdownmenüs'!$A$26,IF(OR(W113="hoch",L113='x. Dropdownmenüs'!$A$33,X113='x. Dropdownmenüs'!$A$42,Y113='x. Dropdownmenüs'!$A$46),"Tabelle 4. überprüfen","zulässig"),"anderer Versickerungstyp gewählt"))</f>
        <v>anderer Versickerungstyp gewählt</v>
      </c>
      <c r="AD113" s="65" t="str">
        <f>IF(AND(K113='x. Dropdownmenüs'!$A$27,L113='x. Dropdownmenüs'!$A$33,W113="gering"),"Zulässig am Ort des Anfalls",IF(K113='x. Dropdownmenüs'!$A$27,IF(OR(W113="hoch",L113='x. Dropdownmenüs'!$A$33,X113='x. Dropdownmenüs'!$A$42,Y113='x. Dropdownmenüs'!$A$46),"Tabelle 4. überprüfen","zulässig"),"anderer Versickerungstyp gewählt"))</f>
        <v>anderer Versickerungstyp gewählt</v>
      </c>
      <c r="AE113" s="65" t="str">
        <f>IF(K113='x. Dropdownmenüs'!$A$28,IF(X113='x. Dropdownmenüs'!$A$42,"nicht zulässig",IF(OR(Y113='x. Dropdownmenüs'!$A$46),"Tabelle 4. überprüfen","zulässig mit Behandlung")),"anderer Versickerungstyp gewählt")</f>
        <v>anderer Versickerungstyp gewählt</v>
      </c>
      <c r="AF113" s="65" t="str">
        <f>IF(K113='x. Dropdownmenüs'!$A$29,"zulässig (beliebig kombinierbar)","anderer Versickerungstyp gewählt")</f>
        <v>anderer Versickerungstyp gewählt</v>
      </c>
    </row>
    <row r="114" spans="1:32" x14ac:dyDescent="0.2">
      <c r="A114" s="168"/>
      <c r="B114" s="169"/>
      <c r="C114" s="147"/>
      <c r="D114" s="129"/>
      <c r="E114" s="130"/>
      <c r="F114" s="131"/>
      <c r="G114" s="163"/>
      <c r="H114" s="135"/>
      <c r="I114" s="136" t="str">
        <f t="shared" si="11"/>
        <v/>
      </c>
      <c r="J114" s="137" t="str">
        <f t="shared" si="12"/>
        <v/>
      </c>
      <c r="K114" s="138"/>
      <c r="L114" s="78"/>
      <c r="M114" s="79"/>
      <c r="N114" s="76">
        <f t="shared" si="7"/>
        <v>0</v>
      </c>
      <c r="O114" s="143"/>
      <c r="P114" s="76">
        <f t="shared" si="8"/>
        <v>0</v>
      </c>
      <c r="Q114" s="143"/>
      <c r="R114" s="76">
        <f t="shared" si="9"/>
        <v>0</v>
      </c>
      <c r="S114" s="144"/>
      <c r="T114" s="76">
        <f>IF(S114='x. Dropdownmenüs'!$A$38,1,0)</f>
        <v>0</v>
      </c>
      <c r="U114" s="144"/>
      <c r="V114" s="76">
        <f t="shared" si="10"/>
        <v>0</v>
      </c>
      <c r="W114" s="145" t="str">
        <f t="shared" si="13"/>
        <v>gering</v>
      </c>
      <c r="X114" s="78"/>
      <c r="Y114" s="78"/>
      <c r="Z114" s="78"/>
      <c r="AA114" s="78"/>
      <c r="AB114" s="65" t="str">
        <f>IF(K114='x. Dropdownmenüs'!$A$25,IF(OR(X114='x. Dropdownmenüs'!$A$42,Y114='x. Dropdownmenüs'!$A$46),"Tabelle 4. überprüfen","zulässig"),"anderer Versickerungstyp gewählt")</f>
        <v>anderer Versickerungstyp gewählt</v>
      </c>
      <c r="AC114" s="65" t="str">
        <f>IF(AND(K114='x. Dropdownmenüs'!$A$26,L114='x. Dropdownmenüs'!$A$33,W114="gering"),"Zulässig ohne Behandlung wenn Ae&lt;Av",IF(K114='x. Dropdownmenüs'!$A$26,IF(OR(W114="hoch",L114='x. Dropdownmenüs'!$A$33,X114='x. Dropdownmenüs'!$A$42,Y114='x. Dropdownmenüs'!$A$46),"Tabelle 4. überprüfen","zulässig"),"anderer Versickerungstyp gewählt"))</f>
        <v>anderer Versickerungstyp gewählt</v>
      </c>
      <c r="AD114" s="65" t="str">
        <f>IF(AND(K114='x. Dropdownmenüs'!$A$27,L114='x. Dropdownmenüs'!$A$33,W114="gering"),"Zulässig am Ort des Anfalls",IF(K114='x. Dropdownmenüs'!$A$27,IF(OR(W114="hoch",L114='x. Dropdownmenüs'!$A$33,X114='x. Dropdownmenüs'!$A$42,Y114='x. Dropdownmenüs'!$A$46),"Tabelle 4. überprüfen","zulässig"),"anderer Versickerungstyp gewählt"))</f>
        <v>anderer Versickerungstyp gewählt</v>
      </c>
      <c r="AE114" s="65" t="str">
        <f>IF(K114='x. Dropdownmenüs'!$A$28,IF(X114='x. Dropdownmenüs'!$A$42,"nicht zulässig",IF(OR(Y114='x. Dropdownmenüs'!$A$46),"Tabelle 4. überprüfen","zulässig mit Behandlung")),"anderer Versickerungstyp gewählt")</f>
        <v>anderer Versickerungstyp gewählt</v>
      </c>
      <c r="AF114" s="65" t="str">
        <f>IF(K114='x. Dropdownmenüs'!$A$29,"zulässig (beliebig kombinierbar)","anderer Versickerungstyp gewählt")</f>
        <v>anderer Versickerungstyp gewählt</v>
      </c>
    </row>
    <row r="115" spans="1:32" x14ac:dyDescent="0.2">
      <c r="A115" s="168"/>
      <c r="B115" s="169"/>
      <c r="C115" s="147"/>
      <c r="D115" s="129"/>
      <c r="E115" s="130"/>
      <c r="F115" s="131"/>
      <c r="G115" s="163"/>
      <c r="H115" s="135"/>
      <c r="I115" s="136" t="str">
        <f t="shared" si="11"/>
        <v/>
      </c>
      <c r="J115" s="137" t="str">
        <f t="shared" si="12"/>
        <v/>
      </c>
      <c r="K115" s="138"/>
      <c r="L115" s="78"/>
      <c r="M115" s="79"/>
      <c r="N115" s="76">
        <f t="shared" si="7"/>
        <v>0</v>
      </c>
      <c r="O115" s="143"/>
      <c r="P115" s="76">
        <f t="shared" si="8"/>
        <v>0</v>
      </c>
      <c r="Q115" s="143"/>
      <c r="R115" s="76">
        <f t="shared" si="9"/>
        <v>0</v>
      </c>
      <c r="S115" s="144"/>
      <c r="T115" s="76">
        <f>IF(S115='x. Dropdownmenüs'!$A$38,1,0)</f>
        <v>0</v>
      </c>
      <c r="U115" s="144"/>
      <c r="V115" s="76">
        <f t="shared" si="10"/>
        <v>0</v>
      </c>
      <c r="W115" s="145" t="str">
        <f t="shared" si="13"/>
        <v>gering</v>
      </c>
      <c r="X115" s="78"/>
      <c r="Y115" s="78"/>
      <c r="Z115" s="78"/>
      <c r="AA115" s="78"/>
      <c r="AB115" s="65" t="str">
        <f>IF(K115='x. Dropdownmenüs'!$A$25,IF(OR(X115='x. Dropdownmenüs'!$A$42,Y115='x. Dropdownmenüs'!$A$46),"Tabelle 4. überprüfen","zulässig"),"anderer Versickerungstyp gewählt")</f>
        <v>anderer Versickerungstyp gewählt</v>
      </c>
      <c r="AC115" s="65" t="str">
        <f>IF(AND(K115='x. Dropdownmenüs'!$A$26,L115='x. Dropdownmenüs'!$A$33,W115="gering"),"Zulässig ohne Behandlung wenn Ae&lt;Av",IF(K115='x. Dropdownmenüs'!$A$26,IF(OR(W115="hoch",L115='x. Dropdownmenüs'!$A$33,X115='x. Dropdownmenüs'!$A$42,Y115='x. Dropdownmenüs'!$A$46),"Tabelle 4. überprüfen","zulässig"),"anderer Versickerungstyp gewählt"))</f>
        <v>anderer Versickerungstyp gewählt</v>
      </c>
      <c r="AD115" s="65" t="str">
        <f>IF(AND(K115='x. Dropdownmenüs'!$A$27,L115='x. Dropdownmenüs'!$A$33,W115="gering"),"Zulässig am Ort des Anfalls",IF(K115='x. Dropdownmenüs'!$A$27,IF(OR(W115="hoch",L115='x. Dropdownmenüs'!$A$33,X115='x. Dropdownmenüs'!$A$42,Y115='x. Dropdownmenüs'!$A$46),"Tabelle 4. überprüfen","zulässig"),"anderer Versickerungstyp gewählt"))</f>
        <v>anderer Versickerungstyp gewählt</v>
      </c>
      <c r="AE115" s="65" t="str">
        <f>IF(K115='x. Dropdownmenüs'!$A$28,IF(X115='x. Dropdownmenüs'!$A$42,"nicht zulässig",IF(OR(Y115='x. Dropdownmenüs'!$A$46),"Tabelle 4. überprüfen","zulässig mit Behandlung")),"anderer Versickerungstyp gewählt")</f>
        <v>anderer Versickerungstyp gewählt</v>
      </c>
      <c r="AF115" s="65" t="str">
        <f>IF(K115='x. Dropdownmenüs'!$A$29,"zulässig (beliebig kombinierbar)","anderer Versickerungstyp gewählt")</f>
        <v>anderer Versickerungstyp gewählt</v>
      </c>
    </row>
    <row r="116" spans="1:32" x14ac:dyDescent="0.2">
      <c r="A116" s="168"/>
      <c r="B116" s="169"/>
      <c r="C116" s="147"/>
      <c r="D116" s="129"/>
      <c r="E116" s="130"/>
      <c r="F116" s="131"/>
      <c r="G116" s="163"/>
      <c r="H116" s="135"/>
      <c r="I116" s="136" t="str">
        <f t="shared" si="11"/>
        <v/>
      </c>
      <c r="J116" s="137" t="str">
        <f t="shared" si="12"/>
        <v/>
      </c>
      <c r="K116" s="138"/>
      <c r="L116" s="78"/>
      <c r="M116" s="79"/>
      <c r="N116" s="76">
        <f t="shared" si="7"/>
        <v>0</v>
      </c>
      <c r="O116" s="143"/>
      <c r="P116" s="76">
        <f t="shared" si="8"/>
        <v>0</v>
      </c>
      <c r="Q116" s="143"/>
      <c r="R116" s="76">
        <f t="shared" si="9"/>
        <v>0</v>
      </c>
      <c r="S116" s="144"/>
      <c r="T116" s="76">
        <f>IF(S116='x. Dropdownmenüs'!$A$38,1,0)</f>
        <v>0</v>
      </c>
      <c r="U116" s="144"/>
      <c r="V116" s="76">
        <f t="shared" si="10"/>
        <v>0</v>
      </c>
      <c r="W116" s="145" t="str">
        <f t="shared" si="13"/>
        <v>gering</v>
      </c>
      <c r="X116" s="78"/>
      <c r="Y116" s="78"/>
      <c r="Z116" s="78"/>
      <c r="AA116" s="78"/>
      <c r="AB116" s="65" t="str">
        <f>IF(K116='x. Dropdownmenüs'!$A$25,IF(OR(X116='x. Dropdownmenüs'!$A$42,Y116='x. Dropdownmenüs'!$A$46),"Tabelle 4. überprüfen","zulässig"),"anderer Versickerungstyp gewählt")</f>
        <v>anderer Versickerungstyp gewählt</v>
      </c>
      <c r="AC116" s="65" t="str">
        <f>IF(AND(K116='x. Dropdownmenüs'!$A$26,L116='x. Dropdownmenüs'!$A$33,W116="gering"),"Zulässig ohne Behandlung wenn Ae&lt;Av",IF(K116='x. Dropdownmenüs'!$A$26,IF(OR(W116="hoch",L116='x. Dropdownmenüs'!$A$33,X116='x. Dropdownmenüs'!$A$42,Y116='x. Dropdownmenüs'!$A$46),"Tabelle 4. überprüfen","zulässig"),"anderer Versickerungstyp gewählt"))</f>
        <v>anderer Versickerungstyp gewählt</v>
      </c>
      <c r="AD116" s="65" t="str">
        <f>IF(AND(K116='x. Dropdownmenüs'!$A$27,L116='x. Dropdownmenüs'!$A$33,W116="gering"),"Zulässig am Ort des Anfalls",IF(K116='x. Dropdownmenüs'!$A$27,IF(OR(W116="hoch",L116='x. Dropdownmenüs'!$A$33,X116='x. Dropdownmenüs'!$A$42,Y116='x. Dropdownmenüs'!$A$46),"Tabelle 4. überprüfen","zulässig"),"anderer Versickerungstyp gewählt"))</f>
        <v>anderer Versickerungstyp gewählt</v>
      </c>
      <c r="AE116" s="65" t="str">
        <f>IF(K116='x. Dropdownmenüs'!$A$28,IF(X116='x. Dropdownmenüs'!$A$42,"nicht zulässig",IF(OR(Y116='x. Dropdownmenüs'!$A$46),"Tabelle 4. überprüfen","zulässig mit Behandlung")),"anderer Versickerungstyp gewählt")</f>
        <v>anderer Versickerungstyp gewählt</v>
      </c>
      <c r="AF116" s="65" t="str">
        <f>IF(K116='x. Dropdownmenüs'!$A$29,"zulässig (beliebig kombinierbar)","anderer Versickerungstyp gewählt")</f>
        <v>anderer Versickerungstyp gewählt</v>
      </c>
    </row>
    <row r="117" spans="1:32" x14ac:dyDescent="0.2">
      <c r="A117" s="168"/>
      <c r="B117" s="169"/>
      <c r="C117" s="147"/>
      <c r="D117" s="129"/>
      <c r="E117" s="130"/>
      <c r="F117" s="131"/>
      <c r="G117" s="163"/>
      <c r="H117" s="135"/>
      <c r="I117" s="136" t="str">
        <f t="shared" si="11"/>
        <v/>
      </c>
      <c r="J117" s="137" t="str">
        <f t="shared" si="12"/>
        <v/>
      </c>
      <c r="K117" s="138"/>
      <c r="L117" s="78"/>
      <c r="M117" s="79"/>
      <c r="N117" s="76">
        <f t="shared" si="7"/>
        <v>0</v>
      </c>
      <c r="O117" s="143"/>
      <c r="P117" s="76">
        <f t="shared" si="8"/>
        <v>0</v>
      </c>
      <c r="Q117" s="143"/>
      <c r="R117" s="76">
        <f t="shared" si="9"/>
        <v>0</v>
      </c>
      <c r="S117" s="144"/>
      <c r="T117" s="76">
        <f>IF(S117='x. Dropdownmenüs'!$A$38,1,0)</f>
        <v>0</v>
      </c>
      <c r="U117" s="144"/>
      <c r="V117" s="76">
        <f t="shared" si="10"/>
        <v>0</v>
      </c>
      <c r="W117" s="145" t="str">
        <f t="shared" si="13"/>
        <v>gering</v>
      </c>
      <c r="X117" s="78"/>
      <c r="Y117" s="78"/>
      <c r="Z117" s="78"/>
      <c r="AA117" s="78"/>
      <c r="AB117" s="65" t="str">
        <f>IF(K117='x. Dropdownmenüs'!$A$25,IF(OR(X117='x. Dropdownmenüs'!$A$42,Y117='x. Dropdownmenüs'!$A$46),"Tabelle 4. überprüfen","zulässig"),"anderer Versickerungstyp gewählt")</f>
        <v>anderer Versickerungstyp gewählt</v>
      </c>
      <c r="AC117" s="65" t="str">
        <f>IF(AND(K117='x. Dropdownmenüs'!$A$26,L117='x. Dropdownmenüs'!$A$33,W117="gering"),"Zulässig ohne Behandlung wenn Ae&lt;Av",IF(K117='x. Dropdownmenüs'!$A$26,IF(OR(W117="hoch",L117='x. Dropdownmenüs'!$A$33,X117='x. Dropdownmenüs'!$A$42,Y117='x. Dropdownmenüs'!$A$46),"Tabelle 4. überprüfen","zulässig"),"anderer Versickerungstyp gewählt"))</f>
        <v>anderer Versickerungstyp gewählt</v>
      </c>
      <c r="AD117" s="65" t="str">
        <f>IF(AND(K117='x. Dropdownmenüs'!$A$27,L117='x. Dropdownmenüs'!$A$33,W117="gering"),"Zulässig am Ort des Anfalls",IF(K117='x. Dropdownmenüs'!$A$27,IF(OR(W117="hoch",L117='x. Dropdownmenüs'!$A$33,X117='x. Dropdownmenüs'!$A$42,Y117='x. Dropdownmenüs'!$A$46),"Tabelle 4. überprüfen","zulässig"),"anderer Versickerungstyp gewählt"))</f>
        <v>anderer Versickerungstyp gewählt</v>
      </c>
      <c r="AE117" s="65" t="str">
        <f>IF(K117='x. Dropdownmenüs'!$A$28,IF(X117='x. Dropdownmenüs'!$A$42,"nicht zulässig",IF(OR(Y117='x. Dropdownmenüs'!$A$46),"Tabelle 4. überprüfen","zulässig mit Behandlung")),"anderer Versickerungstyp gewählt")</f>
        <v>anderer Versickerungstyp gewählt</v>
      </c>
      <c r="AF117" s="65" t="str">
        <f>IF(K117='x. Dropdownmenüs'!$A$29,"zulässig (beliebig kombinierbar)","anderer Versickerungstyp gewählt")</f>
        <v>anderer Versickerungstyp gewählt</v>
      </c>
    </row>
    <row r="118" spans="1:32" x14ac:dyDescent="0.2">
      <c r="A118" s="168"/>
      <c r="B118" s="169"/>
      <c r="C118" s="147"/>
      <c r="D118" s="129"/>
      <c r="E118" s="130"/>
      <c r="F118" s="131"/>
      <c r="G118" s="163"/>
      <c r="H118" s="135"/>
      <c r="I118" s="136" t="str">
        <f t="shared" si="11"/>
        <v/>
      </c>
      <c r="J118" s="137" t="str">
        <f t="shared" si="12"/>
        <v/>
      </c>
      <c r="K118" s="138"/>
      <c r="L118" s="78"/>
      <c r="M118" s="79"/>
      <c r="N118" s="76">
        <f t="shared" si="7"/>
        <v>0</v>
      </c>
      <c r="O118" s="143"/>
      <c r="P118" s="76">
        <f t="shared" si="8"/>
        <v>0</v>
      </c>
      <c r="Q118" s="143"/>
      <c r="R118" s="76">
        <f t="shared" si="9"/>
        <v>0</v>
      </c>
      <c r="S118" s="144"/>
      <c r="T118" s="76">
        <f>IF(S118='x. Dropdownmenüs'!$A$38,1,0)</f>
        <v>0</v>
      </c>
      <c r="U118" s="144"/>
      <c r="V118" s="76">
        <f t="shared" si="10"/>
        <v>0</v>
      </c>
      <c r="W118" s="145" t="str">
        <f t="shared" si="13"/>
        <v>gering</v>
      </c>
      <c r="X118" s="78"/>
      <c r="Y118" s="78"/>
      <c r="Z118" s="78"/>
      <c r="AA118" s="78"/>
      <c r="AB118" s="65" t="str">
        <f>IF(K118='x. Dropdownmenüs'!$A$25,IF(OR(X118='x. Dropdownmenüs'!$A$42,Y118='x. Dropdownmenüs'!$A$46),"Tabelle 4. überprüfen","zulässig"),"anderer Versickerungstyp gewählt")</f>
        <v>anderer Versickerungstyp gewählt</v>
      </c>
      <c r="AC118" s="65" t="str">
        <f>IF(AND(K118='x. Dropdownmenüs'!$A$26,L118='x. Dropdownmenüs'!$A$33,W118="gering"),"Zulässig ohne Behandlung wenn Ae&lt;Av",IF(K118='x. Dropdownmenüs'!$A$26,IF(OR(W118="hoch",L118='x. Dropdownmenüs'!$A$33,X118='x. Dropdownmenüs'!$A$42,Y118='x. Dropdownmenüs'!$A$46),"Tabelle 4. überprüfen","zulässig"),"anderer Versickerungstyp gewählt"))</f>
        <v>anderer Versickerungstyp gewählt</v>
      </c>
      <c r="AD118" s="65" t="str">
        <f>IF(AND(K118='x. Dropdownmenüs'!$A$27,L118='x. Dropdownmenüs'!$A$33,W118="gering"),"Zulässig am Ort des Anfalls",IF(K118='x. Dropdownmenüs'!$A$27,IF(OR(W118="hoch",L118='x. Dropdownmenüs'!$A$33,X118='x. Dropdownmenüs'!$A$42,Y118='x. Dropdownmenüs'!$A$46),"Tabelle 4. überprüfen","zulässig"),"anderer Versickerungstyp gewählt"))</f>
        <v>anderer Versickerungstyp gewählt</v>
      </c>
      <c r="AE118" s="65" t="str">
        <f>IF(K118='x. Dropdownmenüs'!$A$28,IF(X118='x. Dropdownmenüs'!$A$42,"nicht zulässig",IF(OR(Y118='x. Dropdownmenüs'!$A$46),"Tabelle 4. überprüfen","zulässig mit Behandlung")),"anderer Versickerungstyp gewählt")</f>
        <v>anderer Versickerungstyp gewählt</v>
      </c>
      <c r="AF118" s="65" t="str">
        <f>IF(K118='x. Dropdownmenüs'!$A$29,"zulässig (beliebig kombinierbar)","anderer Versickerungstyp gewählt")</f>
        <v>anderer Versickerungstyp gewählt</v>
      </c>
    </row>
    <row r="119" spans="1:32" x14ac:dyDescent="0.2">
      <c r="A119" s="168"/>
      <c r="B119" s="169"/>
      <c r="C119" s="147"/>
      <c r="D119" s="129"/>
      <c r="E119" s="130"/>
      <c r="F119" s="131"/>
      <c r="G119" s="163"/>
      <c r="H119" s="135"/>
      <c r="I119" s="136" t="str">
        <f t="shared" si="11"/>
        <v/>
      </c>
      <c r="J119" s="137" t="str">
        <f t="shared" si="12"/>
        <v/>
      </c>
      <c r="K119" s="138"/>
      <c r="L119" s="78"/>
      <c r="M119" s="79"/>
      <c r="N119" s="76">
        <f t="shared" si="7"/>
        <v>0</v>
      </c>
      <c r="O119" s="143"/>
      <c r="P119" s="76">
        <f t="shared" si="8"/>
        <v>0</v>
      </c>
      <c r="Q119" s="143"/>
      <c r="R119" s="76">
        <f t="shared" si="9"/>
        <v>0</v>
      </c>
      <c r="S119" s="144"/>
      <c r="T119" s="76">
        <f>IF(S119='x. Dropdownmenüs'!$A$38,1,0)</f>
        <v>0</v>
      </c>
      <c r="U119" s="144"/>
      <c r="V119" s="76">
        <f t="shared" si="10"/>
        <v>0</v>
      </c>
      <c r="W119" s="145" t="str">
        <f t="shared" si="13"/>
        <v>gering</v>
      </c>
      <c r="X119" s="78"/>
      <c r="Y119" s="78"/>
      <c r="Z119" s="78"/>
      <c r="AA119" s="78"/>
      <c r="AB119" s="65" t="str">
        <f>IF(K119='x. Dropdownmenüs'!$A$25,IF(OR(X119='x. Dropdownmenüs'!$A$42,Y119='x. Dropdownmenüs'!$A$46),"Tabelle 4. überprüfen","zulässig"),"anderer Versickerungstyp gewählt")</f>
        <v>anderer Versickerungstyp gewählt</v>
      </c>
      <c r="AC119" s="65" t="str">
        <f>IF(AND(K119='x. Dropdownmenüs'!$A$26,L119='x. Dropdownmenüs'!$A$33,W119="gering"),"Zulässig ohne Behandlung wenn Ae&lt;Av",IF(K119='x. Dropdownmenüs'!$A$26,IF(OR(W119="hoch",L119='x. Dropdownmenüs'!$A$33,X119='x. Dropdownmenüs'!$A$42,Y119='x. Dropdownmenüs'!$A$46),"Tabelle 4. überprüfen","zulässig"),"anderer Versickerungstyp gewählt"))</f>
        <v>anderer Versickerungstyp gewählt</v>
      </c>
      <c r="AD119" s="65" t="str">
        <f>IF(AND(K119='x. Dropdownmenüs'!$A$27,L119='x. Dropdownmenüs'!$A$33,W119="gering"),"Zulässig am Ort des Anfalls",IF(K119='x. Dropdownmenüs'!$A$27,IF(OR(W119="hoch",L119='x. Dropdownmenüs'!$A$33,X119='x. Dropdownmenüs'!$A$42,Y119='x. Dropdownmenüs'!$A$46),"Tabelle 4. überprüfen","zulässig"),"anderer Versickerungstyp gewählt"))</f>
        <v>anderer Versickerungstyp gewählt</v>
      </c>
      <c r="AE119" s="65" t="str">
        <f>IF(K119='x. Dropdownmenüs'!$A$28,IF(X119='x. Dropdownmenüs'!$A$42,"nicht zulässig",IF(OR(Y119='x. Dropdownmenüs'!$A$46),"Tabelle 4. überprüfen","zulässig mit Behandlung")),"anderer Versickerungstyp gewählt")</f>
        <v>anderer Versickerungstyp gewählt</v>
      </c>
      <c r="AF119" s="65" t="str">
        <f>IF(K119='x. Dropdownmenüs'!$A$29,"zulässig (beliebig kombinierbar)","anderer Versickerungstyp gewählt")</f>
        <v>anderer Versickerungstyp gewählt</v>
      </c>
    </row>
    <row r="120" spans="1:32" x14ac:dyDescent="0.2">
      <c r="A120" s="168"/>
      <c r="B120" s="169"/>
      <c r="C120" s="147"/>
      <c r="D120" s="129"/>
      <c r="E120" s="130"/>
      <c r="F120" s="131"/>
      <c r="G120" s="163"/>
      <c r="H120" s="135"/>
      <c r="I120" s="136" t="str">
        <f t="shared" si="11"/>
        <v/>
      </c>
      <c r="J120" s="137" t="str">
        <f t="shared" si="12"/>
        <v/>
      </c>
      <c r="K120" s="138"/>
      <c r="L120" s="78"/>
      <c r="M120" s="79"/>
      <c r="N120" s="76">
        <f t="shared" si="7"/>
        <v>0</v>
      </c>
      <c r="O120" s="143"/>
      <c r="P120" s="76">
        <f t="shared" si="8"/>
        <v>0</v>
      </c>
      <c r="Q120" s="143"/>
      <c r="R120" s="76">
        <f t="shared" si="9"/>
        <v>0</v>
      </c>
      <c r="S120" s="144"/>
      <c r="T120" s="76">
        <f>IF(S120='x. Dropdownmenüs'!$A$38,1,0)</f>
        <v>0</v>
      </c>
      <c r="U120" s="144"/>
      <c r="V120" s="76">
        <f t="shared" si="10"/>
        <v>0</v>
      </c>
      <c r="W120" s="145" t="str">
        <f t="shared" si="13"/>
        <v>gering</v>
      </c>
      <c r="X120" s="78"/>
      <c r="Y120" s="78"/>
      <c r="Z120" s="78"/>
      <c r="AA120" s="78"/>
      <c r="AB120" s="65" t="str">
        <f>IF(K120='x. Dropdownmenüs'!$A$25,IF(OR(X120='x. Dropdownmenüs'!$A$42,Y120='x. Dropdownmenüs'!$A$46),"Tabelle 4. überprüfen","zulässig"),"anderer Versickerungstyp gewählt")</f>
        <v>anderer Versickerungstyp gewählt</v>
      </c>
      <c r="AC120" s="65" t="str">
        <f>IF(AND(K120='x. Dropdownmenüs'!$A$26,L120='x. Dropdownmenüs'!$A$33,W120="gering"),"Zulässig ohne Behandlung wenn Ae&lt;Av",IF(K120='x. Dropdownmenüs'!$A$26,IF(OR(W120="hoch",L120='x. Dropdownmenüs'!$A$33,X120='x. Dropdownmenüs'!$A$42,Y120='x. Dropdownmenüs'!$A$46),"Tabelle 4. überprüfen","zulässig"),"anderer Versickerungstyp gewählt"))</f>
        <v>anderer Versickerungstyp gewählt</v>
      </c>
      <c r="AD120" s="65" t="str">
        <f>IF(AND(K120='x. Dropdownmenüs'!$A$27,L120='x. Dropdownmenüs'!$A$33,W120="gering"),"Zulässig am Ort des Anfalls",IF(K120='x. Dropdownmenüs'!$A$27,IF(OR(W120="hoch",L120='x. Dropdownmenüs'!$A$33,X120='x. Dropdownmenüs'!$A$42,Y120='x. Dropdownmenüs'!$A$46),"Tabelle 4. überprüfen","zulässig"),"anderer Versickerungstyp gewählt"))</f>
        <v>anderer Versickerungstyp gewählt</v>
      </c>
      <c r="AE120" s="65" t="str">
        <f>IF(K120='x. Dropdownmenüs'!$A$28,IF(X120='x. Dropdownmenüs'!$A$42,"nicht zulässig",IF(OR(Y120='x. Dropdownmenüs'!$A$46),"Tabelle 4. überprüfen","zulässig mit Behandlung")),"anderer Versickerungstyp gewählt")</f>
        <v>anderer Versickerungstyp gewählt</v>
      </c>
      <c r="AF120" s="65" t="str">
        <f>IF(K120='x. Dropdownmenüs'!$A$29,"zulässig (beliebig kombinierbar)","anderer Versickerungstyp gewählt")</f>
        <v>anderer Versickerungstyp gewählt</v>
      </c>
    </row>
    <row r="121" spans="1:32" x14ac:dyDescent="0.2">
      <c r="A121" s="168"/>
      <c r="B121" s="169"/>
      <c r="C121" s="147"/>
      <c r="D121" s="129"/>
      <c r="E121" s="130"/>
      <c r="F121" s="131"/>
      <c r="G121" s="163"/>
      <c r="H121" s="135"/>
      <c r="I121" s="136" t="str">
        <f t="shared" si="11"/>
        <v/>
      </c>
      <c r="J121" s="137" t="str">
        <f t="shared" si="12"/>
        <v/>
      </c>
      <c r="K121" s="138"/>
      <c r="L121" s="78"/>
      <c r="M121" s="79"/>
      <c r="N121" s="76">
        <f t="shared" si="7"/>
        <v>0</v>
      </c>
      <c r="O121" s="143"/>
      <c r="P121" s="76">
        <f t="shared" si="8"/>
        <v>0</v>
      </c>
      <c r="Q121" s="143"/>
      <c r="R121" s="76">
        <f t="shared" si="9"/>
        <v>0</v>
      </c>
      <c r="S121" s="144"/>
      <c r="T121" s="76">
        <f>IF(S121='x. Dropdownmenüs'!$A$38,1,0)</f>
        <v>0</v>
      </c>
      <c r="U121" s="144"/>
      <c r="V121" s="76">
        <f t="shared" si="10"/>
        <v>0</v>
      </c>
      <c r="W121" s="145" t="str">
        <f t="shared" si="13"/>
        <v>gering</v>
      </c>
      <c r="X121" s="78"/>
      <c r="Y121" s="78"/>
      <c r="Z121" s="78"/>
      <c r="AA121" s="78"/>
      <c r="AB121" s="65" t="str">
        <f>IF(K121='x. Dropdownmenüs'!$A$25,IF(OR(X121='x. Dropdownmenüs'!$A$42,Y121='x. Dropdownmenüs'!$A$46),"Tabelle 4. überprüfen","zulässig"),"anderer Versickerungstyp gewählt")</f>
        <v>anderer Versickerungstyp gewählt</v>
      </c>
      <c r="AC121" s="65" t="str">
        <f>IF(AND(K121='x. Dropdownmenüs'!$A$26,L121='x. Dropdownmenüs'!$A$33,W121="gering"),"Zulässig ohne Behandlung wenn Ae&lt;Av",IF(K121='x. Dropdownmenüs'!$A$26,IF(OR(W121="hoch",L121='x. Dropdownmenüs'!$A$33,X121='x. Dropdownmenüs'!$A$42,Y121='x. Dropdownmenüs'!$A$46),"Tabelle 4. überprüfen","zulässig"),"anderer Versickerungstyp gewählt"))</f>
        <v>anderer Versickerungstyp gewählt</v>
      </c>
      <c r="AD121" s="65" t="str">
        <f>IF(AND(K121='x. Dropdownmenüs'!$A$27,L121='x. Dropdownmenüs'!$A$33,W121="gering"),"Zulässig am Ort des Anfalls",IF(K121='x. Dropdownmenüs'!$A$27,IF(OR(W121="hoch",L121='x. Dropdownmenüs'!$A$33,X121='x. Dropdownmenüs'!$A$42,Y121='x. Dropdownmenüs'!$A$46),"Tabelle 4. überprüfen","zulässig"),"anderer Versickerungstyp gewählt"))</f>
        <v>anderer Versickerungstyp gewählt</v>
      </c>
      <c r="AE121" s="65" t="str">
        <f>IF(K121='x. Dropdownmenüs'!$A$28,IF(X121='x. Dropdownmenüs'!$A$42,"nicht zulässig",IF(OR(Y121='x. Dropdownmenüs'!$A$46),"Tabelle 4. überprüfen","zulässig mit Behandlung")),"anderer Versickerungstyp gewählt")</f>
        <v>anderer Versickerungstyp gewählt</v>
      </c>
      <c r="AF121" s="65" t="str">
        <f>IF(K121='x. Dropdownmenüs'!$A$29,"zulässig (beliebig kombinierbar)","anderer Versickerungstyp gewählt")</f>
        <v>anderer Versickerungstyp gewählt</v>
      </c>
    </row>
    <row r="122" spans="1:32" x14ac:dyDescent="0.2">
      <c r="A122" s="168"/>
      <c r="B122" s="169"/>
      <c r="C122" s="147"/>
      <c r="D122" s="129"/>
      <c r="E122" s="130"/>
      <c r="F122" s="131"/>
      <c r="G122" s="163"/>
      <c r="H122" s="135"/>
      <c r="I122" s="136" t="str">
        <f t="shared" si="11"/>
        <v/>
      </c>
      <c r="J122" s="137" t="str">
        <f t="shared" si="12"/>
        <v/>
      </c>
      <c r="K122" s="138"/>
      <c r="L122" s="78"/>
      <c r="M122" s="79"/>
      <c r="N122" s="76">
        <f t="shared" si="7"/>
        <v>0</v>
      </c>
      <c r="O122" s="143"/>
      <c r="P122" s="76">
        <f t="shared" si="8"/>
        <v>0</v>
      </c>
      <c r="Q122" s="143"/>
      <c r="R122" s="76">
        <f t="shared" si="9"/>
        <v>0</v>
      </c>
      <c r="S122" s="144"/>
      <c r="T122" s="76">
        <f>IF(S122='x. Dropdownmenüs'!$A$38,1,0)</f>
        <v>0</v>
      </c>
      <c r="U122" s="144"/>
      <c r="V122" s="76">
        <f t="shared" si="10"/>
        <v>0</v>
      </c>
      <c r="W122" s="145" t="str">
        <f t="shared" si="13"/>
        <v>gering</v>
      </c>
      <c r="X122" s="78"/>
      <c r="Y122" s="78"/>
      <c r="Z122" s="78"/>
      <c r="AA122" s="78"/>
      <c r="AB122" s="65" t="str">
        <f>IF(K122='x. Dropdownmenüs'!$A$25,IF(OR(X122='x. Dropdownmenüs'!$A$42,Y122='x. Dropdownmenüs'!$A$46),"Tabelle 4. überprüfen","zulässig"),"anderer Versickerungstyp gewählt")</f>
        <v>anderer Versickerungstyp gewählt</v>
      </c>
      <c r="AC122" s="65" t="str">
        <f>IF(AND(K122='x. Dropdownmenüs'!$A$26,L122='x. Dropdownmenüs'!$A$33,W122="gering"),"Zulässig ohne Behandlung wenn Ae&lt;Av",IF(K122='x. Dropdownmenüs'!$A$26,IF(OR(W122="hoch",L122='x. Dropdownmenüs'!$A$33,X122='x. Dropdownmenüs'!$A$42,Y122='x. Dropdownmenüs'!$A$46),"Tabelle 4. überprüfen","zulässig"),"anderer Versickerungstyp gewählt"))</f>
        <v>anderer Versickerungstyp gewählt</v>
      </c>
      <c r="AD122" s="65" t="str">
        <f>IF(AND(K122='x. Dropdownmenüs'!$A$27,L122='x. Dropdownmenüs'!$A$33,W122="gering"),"Zulässig am Ort des Anfalls",IF(K122='x. Dropdownmenüs'!$A$27,IF(OR(W122="hoch",L122='x. Dropdownmenüs'!$A$33,X122='x. Dropdownmenüs'!$A$42,Y122='x. Dropdownmenüs'!$A$46),"Tabelle 4. überprüfen","zulässig"),"anderer Versickerungstyp gewählt"))</f>
        <v>anderer Versickerungstyp gewählt</v>
      </c>
      <c r="AE122" s="65" t="str">
        <f>IF(K122='x. Dropdownmenüs'!$A$28,IF(X122='x. Dropdownmenüs'!$A$42,"nicht zulässig",IF(OR(Y122='x. Dropdownmenüs'!$A$46),"Tabelle 4. überprüfen","zulässig mit Behandlung")),"anderer Versickerungstyp gewählt")</f>
        <v>anderer Versickerungstyp gewählt</v>
      </c>
      <c r="AF122" s="65" t="str">
        <f>IF(K122='x. Dropdownmenüs'!$A$29,"zulässig (beliebig kombinierbar)","anderer Versickerungstyp gewählt")</f>
        <v>anderer Versickerungstyp gewählt</v>
      </c>
    </row>
    <row r="123" spans="1:32" x14ac:dyDescent="0.2">
      <c r="A123" s="168"/>
      <c r="B123" s="169"/>
      <c r="C123" s="147"/>
      <c r="D123" s="129"/>
      <c r="E123" s="130"/>
      <c r="F123" s="131"/>
      <c r="G123" s="163"/>
      <c r="H123" s="135"/>
      <c r="I123" s="136" t="str">
        <f t="shared" si="11"/>
        <v/>
      </c>
      <c r="J123" s="137" t="str">
        <f t="shared" si="12"/>
        <v/>
      </c>
      <c r="K123" s="138"/>
      <c r="L123" s="78"/>
      <c r="M123" s="79"/>
      <c r="N123" s="76">
        <f t="shared" si="7"/>
        <v>0</v>
      </c>
      <c r="O123" s="143"/>
      <c r="P123" s="76">
        <f t="shared" si="8"/>
        <v>0</v>
      </c>
      <c r="Q123" s="143"/>
      <c r="R123" s="76">
        <f t="shared" si="9"/>
        <v>0</v>
      </c>
      <c r="S123" s="144"/>
      <c r="T123" s="76">
        <f>IF(S123='x. Dropdownmenüs'!$A$38,1,0)</f>
        <v>0</v>
      </c>
      <c r="U123" s="144"/>
      <c r="V123" s="76">
        <f t="shared" si="10"/>
        <v>0</v>
      </c>
      <c r="W123" s="145" t="str">
        <f t="shared" si="13"/>
        <v>gering</v>
      </c>
      <c r="X123" s="78"/>
      <c r="Y123" s="78"/>
      <c r="Z123" s="78"/>
      <c r="AA123" s="78"/>
      <c r="AB123" s="65" t="str">
        <f>IF(K123='x. Dropdownmenüs'!$A$25,IF(OR(X123='x. Dropdownmenüs'!$A$42,Y123='x. Dropdownmenüs'!$A$46),"Tabelle 4. überprüfen","zulässig"),"anderer Versickerungstyp gewählt")</f>
        <v>anderer Versickerungstyp gewählt</v>
      </c>
      <c r="AC123" s="65" t="str">
        <f>IF(AND(K123='x. Dropdownmenüs'!$A$26,L123='x. Dropdownmenüs'!$A$33,W123="gering"),"Zulässig ohne Behandlung wenn Ae&lt;Av",IF(K123='x. Dropdownmenüs'!$A$26,IF(OR(W123="hoch",L123='x. Dropdownmenüs'!$A$33,X123='x. Dropdownmenüs'!$A$42,Y123='x. Dropdownmenüs'!$A$46),"Tabelle 4. überprüfen","zulässig"),"anderer Versickerungstyp gewählt"))</f>
        <v>anderer Versickerungstyp gewählt</v>
      </c>
      <c r="AD123" s="65" t="str">
        <f>IF(AND(K123='x. Dropdownmenüs'!$A$27,L123='x. Dropdownmenüs'!$A$33,W123="gering"),"Zulässig am Ort des Anfalls",IF(K123='x. Dropdownmenüs'!$A$27,IF(OR(W123="hoch",L123='x. Dropdownmenüs'!$A$33,X123='x. Dropdownmenüs'!$A$42,Y123='x. Dropdownmenüs'!$A$46),"Tabelle 4. überprüfen","zulässig"),"anderer Versickerungstyp gewählt"))</f>
        <v>anderer Versickerungstyp gewählt</v>
      </c>
      <c r="AE123" s="65" t="str">
        <f>IF(K123='x. Dropdownmenüs'!$A$28,IF(X123='x. Dropdownmenüs'!$A$42,"nicht zulässig",IF(OR(Y123='x. Dropdownmenüs'!$A$46),"Tabelle 4. überprüfen","zulässig mit Behandlung")),"anderer Versickerungstyp gewählt")</f>
        <v>anderer Versickerungstyp gewählt</v>
      </c>
      <c r="AF123" s="65" t="str">
        <f>IF(K123='x. Dropdownmenüs'!$A$29,"zulässig (beliebig kombinierbar)","anderer Versickerungstyp gewählt")</f>
        <v>anderer Versickerungstyp gewählt</v>
      </c>
    </row>
    <row r="124" spans="1:32" x14ac:dyDescent="0.2">
      <c r="A124" s="168"/>
      <c r="B124" s="169"/>
      <c r="C124" s="147"/>
      <c r="D124" s="129"/>
      <c r="E124" s="130"/>
      <c r="F124" s="131"/>
      <c r="G124" s="163"/>
      <c r="H124" s="135"/>
      <c r="I124" s="136" t="str">
        <f t="shared" si="11"/>
        <v/>
      </c>
      <c r="J124" s="137" t="str">
        <f t="shared" si="12"/>
        <v/>
      </c>
      <c r="K124" s="138"/>
      <c r="L124" s="78"/>
      <c r="M124" s="79"/>
      <c r="N124" s="76">
        <f t="shared" si="7"/>
        <v>0</v>
      </c>
      <c r="O124" s="143"/>
      <c r="P124" s="76">
        <f t="shared" si="8"/>
        <v>0</v>
      </c>
      <c r="Q124" s="143"/>
      <c r="R124" s="76">
        <f t="shared" si="9"/>
        <v>0</v>
      </c>
      <c r="S124" s="144"/>
      <c r="T124" s="76">
        <f>IF(S124='x. Dropdownmenüs'!$A$38,1,0)</f>
        <v>0</v>
      </c>
      <c r="U124" s="144"/>
      <c r="V124" s="76">
        <f t="shared" si="10"/>
        <v>0</v>
      </c>
      <c r="W124" s="145" t="str">
        <f t="shared" si="13"/>
        <v>gering</v>
      </c>
      <c r="X124" s="78"/>
      <c r="Y124" s="78"/>
      <c r="Z124" s="78"/>
      <c r="AA124" s="78"/>
      <c r="AB124" s="65" t="str">
        <f>IF(K124='x. Dropdownmenüs'!$A$25,IF(OR(X124='x. Dropdownmenüs'!$A$42,Y124='x. Dropdownmenüs'!$A$46),"Tabelle 4. überprüfen","zulässig"),"anderer Versickerungstyp gewählt")</f>
        <v>anderer Versickerungstyp gewählt</v>
      </c>
      <c r="AC124" s="65" t="str">
        <f>IF(AND(K124='x. Dropdownmenüs'!$A$26,L124='x. Dropdownmenüs'!$A$33,W124="gering"),"Zulässig ohne Behandlung wenn Ae&lt;Av",IF(K124='x. Dropdownmenüs'!$A$26,IF(OR(W124="hoch",L124='x. Dropdownmenüs'!$A$33,X124='x. Dropdownmenüs'!$A$42,Y124='x. Dropdownmenüs'!$A$46),"Tabelle 4. überprüfen","zulässig"),"anderer Versickerungstyp gewählt"))</f>
        <v>anderer Versickerungstyp gewählt</v>
      </c>
      <c r="AD124" s="65" t="str">
        <f>IF(AND(K124='x. Dropdownmenüs'!$A$27,L124='x. Dropdownmenüs'!$A$33,W124="gering"),"Zulässig am Ort des Anfalls",IF(K124='x. Dropdownmenüs'!$A$27,IF(OR(W124="hoch",L124='x. Dropdownmenüs'!$A$33,X124='x. Dropdownmenüs'!$A$42,Y124='x. Dropdownmenüs'!$A$46),"Tabelle 4. überprüfen","zulässig"),"anderer Versickerungstyp gewählt"))</f>
        <v>anderer Versickerungstyp gewählt</v>
      </c>
      <c r="AE124" s="65" t="str">
        <f>IF(K124='x. Dropdownmenüs'!$A$28,IF(X124='x. Dropdownmenüs'!$A$42,"nicht zulässig",IF(OR(Y124='x. Dropdownmenüs'!$A$46),"Tabelle 4. überprüfen","zulässig mit Behandlung")),"anderer Versickerungstyp gewählt")</f>
        <v>anderer Versickerungstyp gewählt</v>
      </c>
      <c r="AF124" s="65" t="str">
        <f>IF(K124='x. Dropdownmenüs'!$A$29,"zulässig (beliebig kombinierbar)","anderer Versickerungstyp gewählt")</f>
        <v>anderer Versickerungstyp gewählt</v>
      </c>
    </row>
    <row r="125" spans="1:32" x14ac:dyDescent="0.2">
      <c r="A125" s="168"/>
      <c r="B125" s="169"/>
      <c r="C125" s="147"/>
      <c r="D125" s="129"/>
      <c r="E125" s="130"/>
      <c r="F125" s="131"/>
      <c r="G125" s="163"/>
      <c r="H125" s="135"/>
      <c r="I125" s="136" t="str">
        <f t="shared" si="11"/>
        <v/>
      </c>
      <c r="J125" s="137" t="str">
        <f t="shared" si="12"/>
        <v/>
      </c>
      <c r="K125" s="138"/>
      <c r="L125" s="78"/>
      <c r="M125" s="79"/>
      <c r="N125" s="76">
        <f t="shared" si="7"/>
        <v>0</v>
      </c>
      <c r="O125" s="143"/>
      <c r="P125" s="76">
        <f t="shared" si="8"/>
        <v>0</v>
      </c>
      <c r="Q125" s="143"/>
      <c r="R125" s="76">
        <f t="shared" si="9"/>
        <v>0</v>
      </c>
      <c r="S125" s="144"/>
      <c r="T125" s="76">
        <f>IF(S125='x. Dropdownmenüs'!$A$38,1,0)</f>
        <v>0</v>
      </c>
      <c r="U125" s="144"/>
      <c r="V125" s="76">
        <f t="shared" si="10"/>
        <v>0</v>
      </c>
      <c r="W125" s="145" t="str">
        <f t="shared" si="13"/>
        <v>gering</v>
      </c>
      <c r="X125" s="78"/>
      <c r="Y125" s="78"/>
      <c r="Z125" s="78"/>
      <c r="AA125" s="78"/>
      <c r="AB125" s="65" t="str">
        <f>IF(K125='x. Dropdownmenüs'!$A$25,IF(OR(X125='x. Dropdownmenüs'!$A$42,Y125='x. Dropdownmenüs'!$A$46),"Tabelle 4. überprüfen","zulässig"),"anderer Versickerungstyp gewählt")</f>
        <v>anderer Versickerungstyp gewählt</v>
      </c>
      <c r="AC125" s="65" t="str">
        <f>IF(AND(K125='x. Dropdownmenüs'!$A$26,L125='x. Dropdownmenüs'!$A$33,W125="gering"),"Zulässig ohne Behandlung wenn Ae&lt;Av",IF(K125='x. Dropdownmenüs'!$A$26,IF(OR(W125="hoch",L125='x. Dropdownmenüs'!$A$33,X125='x. Dropdownmenüs'!$A$42,Y125='x. Dropdownmenüs'!$A$46),"Tabelle 4. überprüfen","zulässig"),"anderer Versickerungstyp gewählt"))</f>
        <v>anderer Versickerungstyp gewählt</v>
      </c>
      <c r="AD125" s="65" t="str">
        <f>IF(AND(K125='x. Dropdownmenüs'!$A$27,L125='x. Dropdownmenüs'!$A$33,W125="gering"),"Zulässig am Ort des Anfalls",IF(K125='x. Dropdownmenüs'!$A$27,IF(OR(W125="hoch",L125='x. Dropdownmenüs'!$A$33,X125='x. Dropdownmenüs'!$A$42,Y125='x. Dropdownmenüs'!$A$46),"Tabelle 4. überprüfen","zulässig"),"anderer Versickerungstyp gewählt"))</f>
        <v>anderer Versickerungstyp gewählt</v>
      </c>
      <c r="AE125" s="65" t="str">
        <f>IF(K125='x. Dropdownmenüs'!$A$28,IF(X125='x. Dropdownmenüs'!$A$42,"nicht zulässig",IF(OR(Y125='x. Dropdownmenüs'!$A$46),"Tabelle 4. überprüfen","zulässig mit Behandlung")),"anderer Versickerungstyp gewählt")</f>
        <v>anderer Versickerungstyp gewählt</v>
      </c>
      <c r="AF125" s="65" t="str">
        <f>IF(K125='x. Dropdownmenüs'!$A$29,"zulässig (beliebig kombinierbar)","anderer Versickerungstyp gewählt")</f>
        <v>anderer Versickerungstyp gewählt</v>
      </c>
    </row>
    <row r="126" spans="1:32" x14ac:dyDescent="0.2">
      <c r="A126" s="168"/>
      <c r="B126" s="169"/>
      <c r="C126" s="147"/>
      <c r="D126" s="129"/>
      <c r="E126" s="130"/>
      <c r="F126" s="131"/>
      <c r="G126" s="163"/>
      <c r="H126" s="135"/>
      <c r="I126" s="136" t="str">
        <f t="shared" si="11"/>
        <v/>
      </c>
      <c r="J126" s="137" t="str">
        <f t="shared" si="12"/>
        <v/>
      </c>
      <c r="K126" s="138"/>
      <c r="L126" s="78"/>
      <c r="M126" s="79"/>
      <c r="N126" s="76">
        <f t="shared" si="7"/>
        <v>0</v>
      </c>
      <c r="O126" s="143"/>
      <c r="P126" s="76">
        <f t="shared" si="8"/>
        <v>0</v>
      </c>
      <c r="Q126" s="143"/>
      <c r="R126" s="76">
        <f t="shared" si="9"/>
        <v>0</v>
      </c>
      <c r="S126" s="144"/>
      <c r="T126" s="76">
        <f>IF(S126='x. Dropdownmenüs'!$A$38,1,0)</f>
        <v>0</v>
      </c>
      <c r="U126" s="144"/>
      <c r="V126" s="76">
        <f t="shared" si="10"/>
        <v>0</v>
      </c>
      <c r="W126" s="145" t="str">
        <f t="shared" si="13"/>
        <v>gering</v>
      </c>
      <c r="X126" s="78"/>
      <c r="Y126" s="78"/>
      <c r="Z126" s="78"/>
      <c r="AA126" s="78"/>
      <c r="AB126" s="65" t="str">
        <f>IF(K126='x. Dropdownmenüs'!$A$25,IF(OR(X126='x. Dropdownmenüs'!$A$42,Y126='x. Dropdownmenüs'!$A$46),"Tabelle 4. überprüfen","zulässig"),"anderer Versickerungstyp gewählt")</f>
        <v>anderer Versickerungstyp gewählt</v>
      </c>
      <c r="AC126" s="65" t="str">
        <f>IF(AND(K126='x. Dropdownmenüs'!$A$26,L126='x. Dropdownmenüs'!$A$33,W126="gering"),"Zulässig ohne Behandlung wenn Ae&lt;Av",IF(K126='x. Dropdownmenüs'!$A$26,IF(OR(W126="hoch",L126='x. Dropdownmenüs'!$A$33,X126='x. Dropdownmenüs'!$A$42,Y126='x. Dropdownmenüs'!$A$46),"Tabelle 4. überprüfen","zulässig"),"anderer Versickerungstyp gewählt"))</f>
        <v>anderer Versickerungstyp gewählt</v>
      </c>
      <c r="AD126" s="65" t="str">
        <f>IF(AND(K126='x. Dropdownmenüs'!$A$27,L126='x. Dropdownmenüs'!$A$33,W126="gering"),"Zulässig am Ort des Anfalls",IF(K126='x. Dropdownmenüs'!$A$27,IF(OR(W126="hoch",L126='x. Dropdownmenüs'!$A$33,X126='x. Dropdownmenüs'!$A$42,Y126='x. Dropdownmenüs'!$A$46),"Tabelle 4. überprüfen","zulässig"),"anderer Versickerungstyp gewählt"))</f>
        <v>anderer Versickerungstyp gewählt</v>
      </c>
      <c r="AE126" s="65" t="str">
        <f>IF(K126='x. Dropdownmenüs'!$A$28,IF(X126='x. Dropdownmenüs'!$A$42,"nicht zulässig",IF(OR(Y126='x. Dropdownmenüs'!$A$46),"Tabelle 4. überprüfen","zulässig mit Behandlung")),"anderer Versickerungstyp gewählt")</f>
        <v>anderer Versickerungstyp gewählt</v>
      </c>
      <c r="AF126" s="65" t="str">
        <f>IF(K126='x. Dropdownmenüs'!$A$29,"zulässig (beliebig kombinierbar)","anderer Versickerungstyp gewählt")</f>
        <v>anderer Versickerungstyp gewählt</v>
      </c>
    </row>
    <row r="127" spans="1:32" x14ac:dyDescent="0.2">
      <c r="A127" s="168"/>
      <c r="B127" s="169"/>
      <c r="C127" s="147"/>
      <c r="D127" s="129"/>
      <c r="E127" s="130"/>
      <c r="F127" s="131"/>
      <c r="G127" s="163"/>
      <c r="H127" s="135"/>
      <c r="I127" s="136" t="str">
        <f t="shared" si="11"/>
        <v/>
      </c>
      <c r="J127" s="137" t="str">
        <f t="shared" si="12"/>
        <v/>
      </c>
      <c r="K127" s="138"/>
      <c r="L127" s="78"/>
      <c r="M127" s="79"/>
      <c r="N127" s="76">
        <f t="shared" si="7"/>
        <v>0</v>
      </c>
      <c r="O127" s="143"/>
      <c r="P127" s="76">
        <f t="shared" si="8"/>
        <v>0</v>
      </c>
      <c r="Q127" s="143"/>
      <c r="R127" s="76">
        <f t="shared" si="9"/>
        <v>0</v>
      </c>
      <c r="S127" s="144"/>
      <c r="T127" s="76">
        <f>IF(S127='x. Dropdownmenüs'!$A$38,1,0)</f>
        <v>0</v>
      </c>
      <c r="U127" s="144"/>
      <c r="V127" s="76">
        <f t="shared" si="10"/>
        <v>0</v>
      </c>
      <c r="W127" s="145" t="str">
        <f t="shared" si="13"/>
        <v>gering</v>
      </c>
      <c r="X127" s="78"/>
      <c r="Y127" s="78"/>
      <c r="Z127" s="78"/>
      <c r="AA127" s="78"/>
      <c r="AB127" s="65" t="str">
        <f>IF(K127='x. Dropdownmenüs'!$A$25,IF(OR(X127='x. Dropdownmenüs'!$A$42,Y127='x. Dropdownmenüs'!$A$46),"Tabelle 4. überprüfen","zulässig"),"anderer Versickerungstyp gewählt")</f>
        <v>anderer Versickerungstyp gewählt</v>
      </c>
      <c r="AC127" s="65" t="str">
        <f>IF(AND(K127='x. Dropdownmenüs'!$A$26,L127='x. Dropdownmenüs'!$A$33,W127="gering"),"Zulässig ohne Behandlung wenn Ae&lt;Av",IF(K127='x. Dropdownmenüs'!$A$26,IF(OR(W127="hoch",L127='x. Dropdownmenüs'!$A$33,X127='x. Dropdownmenüs'!$A$42,Y127='x. Dropdownmenüs'!$A$46),"Tabelle 4. überprüfen","zulässig"),"anderer Versickerungstyp gewählt"))</f>
        <v>anderer Versickerungstyp gewählt</v>
      </c>
      <c r="AD127" s="65" t="str">
        <f>IF(AND(K127='x. Dropdownmenüs'!$A$27,L127='x. Dropdownmenüs'!$A$33,W127="gering"),"Zulässig am Ort des Anfalls",IF(K127='x. Dropdownmenüs'!$A$27,IF(OR(W127="hoch",L127='x. Dropdownmenüs'!$A$33,X127='x. Dropdownmenüs'!$A$42,Y127='x. Dropdownmenüs'!$A$46),"Tabelle 4. überprüfen","zulässig"),"anderer Versickerungstyp gewählt"))</f>
        <v>anderer Versickerungstyp gewählt</v>
      </c>
      <c r="AE127" s="65" t="str">
        <f>IF(K127='x. Dropdownmenüs'!$A$28,IF(X127='x. Dropdownmenüs'!$A$42,"nicht zulässig",IF(OR(Y127='x. Dropdownmenüs'!$A$46),"Tabelle 4. überprüfen","zulässig mit Behandlung")),"anderer Versickerungstyp gewählt")</f>
        <v>anderer Versickerungstyp gewählt</v>
      </c>
      <c r="AF127" s="65" t="str">
        <f>IF(K127='x. Dropdownmenüs'!$A$29,"zulässig (beliebig kombinierbar)","anderer Versickerungstyp gewählt")</f>
        <v>anderer Versickerungstyp gewählt</v>
      </c>
    </row>
    <row r="128" spans="1:32" x14ac:dyDescent="0.2">
      <c r="A128" s="168"/>
      <c r="B128" s="169"/>
      <c r="C128" s="147"/>
      <c r="D128" s="129"/>
      <c r="E128" s="130"/>
      <c r="F128" s="131"/>
      <c r="G128" s="163"/>
      <c r="H128" s="135"/>
      <c r="I128" s="136" t="str">
        <f t="shared" si="11"/>
        <v/>
      </c>
      <c r="J128" s="137" t="str">
        <f t="shared" si="12"/>
        <v/>
      </c>
      <c r="K128" s="138"/>
      <c r="L128" s="78"/>
      <c r="M128" s="79"/>
      <c r="N128" s="76">
        <f t="shared" si="7"/>
        <v>0</v>
      </c>
      <c r="O128" s="143"/>
      <c r="P128" s="76">
        <f t="shared" si="8"/>
        <v>0</v>
      </c>
      <c r="Q128" s="143"/>
      <c r="R128" s="76">
        <f t="shared" si="9"/>
        <v>0</v>
      </c>
      <c r="S128" s="144"/>
      <c r="T128" s="76">
        <f>IF(S128='x. Dropdownmenüs'!$A$38,1,0)</f>
        <v>0</v>
      </c>
      <c r="U128" s="144"/>
      <c r="V128" s="76">
        <f t="shared" si="10"/>
        <v>0</v>
      </c>
      <c r="W128" s="145" t="str">
        <f t="shared" si="13"/>
        <v>gering</v>
      </c>
      <c r="X128" s="78"/>
      <c r="Y128" s="78"/>
      <c r="Z128" s="78"/>
      <c r="AA128" s="78"/>
      <c r="AB128" s="65" t="str">
        <f>IF(K128='x. Dropdownmenüs'!$A$25,IF(OR(X128='x. Dropdownmenüs'!$A$42,Y128='x. Dropdownmenüs'!$A$46),"Tabelle 4. überprüfen","zulässig"),"anderer Versickerungstyp gewählt")</f>
        <v>anderer Versickerungstyp gewählt</v>
      </c>
      <c r="AC128" s="65" t="str">
        <f>IF(AND(K128='x. Dropdownmenüs'!$A$26,L128='x. Dropdownmenüs'!$A$33,W128="gering"),"Zulässig ohne Behandlung wenn Ae&lt;Av",IF(K128='x. Dropdownmenüs'!$A$26,IF(OR(W128="hoch",L128='x. Dropdownmenüs'!$A$33,X128='x. Dropdownmenüs'!$A$42,Y128='x. Dropdownmenüs'!$A$46),"Tabelle 4. überprüfen","zulässig"),"anderer Versickerungstyp gewählt"))</f>
        <v>anderer Versickerungstyp gewählt</v>
      </c>
      <c r="AD128" s="65" t="str">
        <f>IF(AND(K128='x. Dropdownmenüs'!$A$27,L128='x. Dropdownmenüs'!$A$33,W128="gering"),"Zulässig am Ort des Anfalls",IF(K128='x. Dropdownmenüs'!$A$27,IF(OR(W128="hoch",L128='x. Dropdownmenüs'!$A$33,X128='x. Dropdownmenüs'!$A$42,Y128='x. Dropdownmenüs'!$A$46),"Tabelle 4. überprüfen","zulässig"),"anderer Versickerungstyp gewählt"))</f>
        <v>anderer Versickerungstyp gewählt</v>
      </c>
      <c r="AE128" s="65" t="str">
        <f>IF(K128='x. Dropdownmenüs'!$A$28,IF(X128='x. Dropdownmenüs'!$A$42,"nicht zulässig",IF(OR(Y128='x. Dropdownmenüs'!$A$46),"Tabelle 4. überprüfen","zulässig mit Behandlung")),"anderer Versickerungstyp gewählt")</f>
        <v>anderer Versickerungstyp gewählt</v>
      </c>
      <c r="AF128" s="65" t="str">
        <f>IF(K128='x. Dropdownmenüs'!$A$29,"zulässig (beliebig kombinierbar)","anderer Versickerungstyp gewählt")</f>
        <v>anderer Versickerungstyp gewählt</v>
      </c>
    </row>
    <row r="129" spans="1:32" x14ac:dyDescent="0.2">
      <c r="A129" s="168"/>
      <c r="B129" s="169"/>
      <c r="C129" s="147"/>
      <c r="D129" s="129"/>
      <c r="E129" s="130"/>
      <c r="F129" s="131"/>
      <c r="G129" s="163"/>
      <c r="H129" s="135"/>
      <c r="I129" s="136" t="str">
        <f t="shared" si="11"/>
        <v/>
      </c>
      <c r="J129" s="137" t="str">
        <f t="shared" si="12"/>
        <v/>
      </c>
      <c r="K129" s="138"/>
      <c r="L129" s="78"/>
      <c r="M129" s="79"/>
      <c r="N129" s="76">
        <f t="shared" si="7"/>
        <v>0</v>
      </c>
      <c r="O129" s="143"/>
      <c r="P129" s="76">
        <f t="shared" si="8"/>
        <v>0</v>
      </c>
      <c r="Q129" s="143"/>
      <c r="R129" s="76">
        <f t="shared" si="9"/>
        <v>0</v>
      </c>
      <c r="S129" s="144"/>
      <c r="T129" s="76">
        <f>IF(S129='x. Dropdownmenüs'!$A$38,1,0)</f>
        <v>0</v>
      </c>
      <c r="U129" s="144"/>
      <c r="V129" s="76">
        <f t="shared" si="10"/>
        <v>0</v>
      </c>
      <c r="W129" s="145" t="str">
        <f t="shared" si="13"/>
        <v>gering</v>
      </c>
      <c r="X129" s="78"/>
      <c r="Y129" s="78"/>
      <c r="Z129" s="78"/>
      <c r="AA129" s="78"/>
      <c r="AB129" s="65" t="str">
        <f>IF(K129='x. Dropdownmenüs'!$A$25,IF(OR(X129='x. Dropdownmenüs'!$A$42,Y129='x. Dropdownmenüs'!$A$46),"Tabelle 4. überprüfen","zulässig"),"anderer Versickerungstyp gewählt")</f>
        <v>anderer Versickerungstyp gewählt</v>
      </c>
      <c r="AC129" s="65" t="str">
        <f>IF(AND(K129='x. Dropdownmenüs'!$A$26,L129='x. Dropdownmenüs'!$A$33,W129="gering"),"Zulässig ohne Behandlung wenn Ae&lt;Av",IF(K129='x. Dropdownmenüs'!$A$26,IF(OR(W129="hoch",L129='x. Dropdownmenüs'!$A$33,X129='x. Dropdownmenüs'!$A$42,Y129='x. Dropdownmenüs'!$A$46),"Tabelle 4. überprüfen","zulässig"),"anderer Versickerungstyp gewählt"))</f>
        <v>anderer Versickerungstyp gewählt</v>
      </c>
      <c r="AD129" s="65" t="str">
        <f>IF(AND(K129='x. Dropdownmenüs'!$A$27,L129='x. Dropdownmenüs'!$A$33,W129="gering"),"Zulässig am Ort des Anfalls",IF(K129='x. Dropdownmenüs'!$A$27,IF(OR(W129="hoch",L129='x. Dropdownmenüs'!$A$33,X129='x. Dropdownmenüs'!$A$42,Y129='x. Dropdownmenüs'!$A$46),"Tabelle 4. überprüfen","zulässig"),"anderer Versickerungstyp gewählt"))</f>
        <v>anderer Versickerungstyp gewählt</v>
      </c>
      <c r="AE129" s="65" t="str">
        <f>IF(K129='x. Dropdownmenüs'!$A$28,IF(X129='x. Dropdownmenüs'!$A$42,"nicht zulässig",IF(OR(Y129='x. Dropdownmenüs'!$A$46),"Tabelle 4. überprüfen","zulässig mit Behandlung")),"anderer Versickerungstyp gewählt")</f>
        <v>anderer Versickerungstyp gewählt</v>
      </c>
      <c r="AF129" s="65" t="str">
        <f>IF(K129='x. Dropdownmenüs'!$A$29,"zulässig (beliebig kombinierbar)","anderer Versickerungstyp gewählt")</f>
        <v>anderer Versickerungstyp gewählt</v>
      </c>
    </row>
    <row r="130" spans="1:32" x14ac:dyDescent="0.2">
      <c r="A130" s="168"/>
      <c r="B130" s="169"/>
      <c r="C130" s="147"/>
      <c r="D130" s="129"/>
      <c r="E130" s="130"/>
      <c r="F130" s="131"/>
      <c r="G130" s="163"/>
      <c r="H130" s="135"/>
      <c r="I130" s="136" t="str">
        <f t="shared" si="11"/>
        <v/>
      </c>
      <c r="J130" s="137" t="str">
        <f t="shared" si="12"/>
        <v/>
      </c>
      <c r="K130" s="138"/>
      <c r="L130" s="78"/>
      <c r="M130" s="79"/>
      <c r="N130" s="76">
        <f t="shared" si="7"/>
        <v>0</v>
      </c>
      <c r="O130" s="143"/>
      <c r="P130" s="76">
        <f t="shared" si="8"/>
        <v>0</v>
      </c>
      <c r="Q130" s="143"/>
      <c r="R130" s="76">
        <f t="shared" si="9"/>
        <v>0</v>
      </c>
      <c r="S130" s="144"/>
      <c r="T130" s="76">
        <f>IF(S130='x. Dropdownmenüs'!$A$38,1,0)</f>
        <v>0</v>
      </c>
      <c r="U130" s="144"/>
      <c r="V130" s="76">
        <f t="shared" si="10"/>
        <v>0</v>
      </c>
      <c r="W130" s="145" t="str">
        <f t="shared" si="13"/>
        <v>gering</v>
      </c>
      <c r="X130" s="78"/>
      <c r="Y130" s="78"/>
      <c r="Z130" s="78"/>
      <c r="AA130" s="78"/>
      <c r="AB130" s="65" t="str">
        <f>IF(K130='x. Dropdownmenüs'!$A$25,IF(OR(X130='x. Dropdownmenüs'!$A$42,Y130='x. Dropdownmenüs'!$A$46),"Tabelle 4. überprüfen","zulässig"),"anderer Versickerungstyp gewählt")</f>
        <v>anderer Versickerungstyp gewählt</v>
      </c>
      <c r="AC130" s="65" t="str">
        <f>IF(AND(K130='x. Dropdownmenüs'!$A$26,L130='x. Dropdownmenüs'!$A$33,W130="gering"),"Zulässig ohne Behandlung wenn Ae&lt;Av",IF(K130='x. Dropdownmenüs'!$A$26,IF(OR(W130="hoch",L130='x. Dropdownmenüs'!$A$33,X130='x. Dropdownmenüs'!$A$42,Y130='x. Dropdownmenüs'!$A$46),"Tabelle 4. überprüfen","zulässig"),"anderer Versickerungstyp gewählt"))</f>
        <v>anderer Versickerungstyp gewählt</v>
      </c>
      <c r="AD130" s="65" t="str">
        <f>IF(AND(K130='x. Dropdownmenüs'!$A$27,L130='x. Dropdownmenüs'!$A$33,W130="gering"),"Zulässig am Ort des Anfalls",IF(K130='x. Dropdownmenüs'!$A$27,IF(OR(W130="hoch",L130='x. Dropdownmenüs'!$A$33,X130='x. Dropdownmenüs'!$A$42,Y130='x. Dropdownmenüs'!$A$46),"Tabelle 4. überprüfen","zulässig"),"anderer Versickerungstyp gewählt"))</f>
        <v>anderer Versickerungstyp gewählt</v>
      </c>
      <c r="AE130" s="65" t="str">
        <f>IF(K130='x. Dropdownmenüs'!$A$28,IF(X130='x. Dropdownmenüs'!$A$42,"nicht zulässig",IF(OR(Y130='x. Dropdownmenüs'!$A$46),"Tabelle 4. überprüfen","zulässig mit Behandlung")),"anderer Versickerungstyp gewählt")</f>
        <v>anderer Versickerungstyp gewählt</v>
      </c>
      <c r="AF130" s="65" t="str">
        <f>IF(K130='x. Dropdownmenüs'!$A$29,"zulässig (beliebig kombinierbar)","anderer Versickerungstyp gewählt")</f>
        <v>anderer Versickerungstyp gewählt</v>
      </c>
    </row>
    <row r="131" spans="1:32" x14ac:dyDescent="0.2">
      <c r="A131" s="168"/>
      <c r="B131" s="169"/>
      <c r="C131" s="147"/>
      <c r="D131" s="129"/>
      <c r="E131" s="130"/>
      <c r="F131" s="131"/>
      <c r="G131" s="163"/>
      <c r="H131" s="135"/>
      <c r="I131" s="136" t="str">
        <f t="shared" si="11"/>
        <v/>
      </c>
      <c r="J131" s="137" t="str">
        <f t="shared" si="12"/>
        <v/>
      </c>
      <c r="K131" s="138"/>
      <c r="L131" s="78"/>
      <c r="M131" s="79"/>
      <c r="N131" s="76">
        <f t="shared" si="7"/>
        <v>0</v>
      </c>
      <c r="O131" s="143"/>
      <c r="P131" s="76">
        <f t="shared" si="8"/>
        <v>0</v>
      </c>
      <c r="Q131" s="143"/>
      <c r="R131" s="76">
        <f t="shared" si="9"/>
        <v>0</v>
      </c>
      <c r="S131" s="144"/>
      <c r="T131" s="76">
        <f>IF(S131='x. Dropdownmenüs'!$A$38,1,0)</f>
        <v>0</v>
      </c>
      <c r="U131" s="144"/>
      <c r="V131" s="76">
        <f t="shared" si="10"/>
        <v>0</v>
      </c>
      <c r="W131" s="145" t="str">
        <f t="shared" si="13"/>
        <v>gering</v>
      </c>
      <c r="X131" s="78"/>
      <c r="Y131" s="78"/>
      <c r="Z131" s="78"/>
      <c r="AA131" s="78"/>
      <c r="AB131" s="65" t="str">
        <f>IF(K131='x. Dropdownmenüs'!$A$25,IF(OR(X131='x. Dropdownmenüs'!$A$42,Y131='x. Dropdownmenüs'!$A$46),"Tabelle 4. überprüfen","zulässig"),"anderer Versickerungstyp gewählt")</f>
        <v>anderer Versickerungstyp gewählt</v>
      </c>
      <c r="AC131" s="65" t="str">
        <f>IF(AND(K131='x. Dropdownmenüs'!$A$26,L131='x. Dropdownmenüs'!$A$33,W131="gering"),"Zulässig ohne Behandlung wenn Ae&lt;Av",IF(K131='x. Dropdownmenüs'!$A$26,IF(OR(W131="hoch",L131='x. Dropdownmenüs'!$A$33,X131='x. Dropdownmenüs'!$A$42,Y131='x. Dropdownmenüs'!$A$46),"Tabelle 4. überprüfen","zulässig"),"anderer Versickerungstyp gewählt"))</f>
        <v>anderer Versickerungstyp gewählt</v>
      </c>
      <c r="AD131" s="65" t="str">
        <f>IF(AND(K131='x. Dropdownmenüs'!$A$27,L131='x. Dropdownmenüs'!$A$33,W131="gering"),"Zulässig am Ort des Anfalls",IF(K131='x. Dropdownmenüs'!$A$27,IF(OR(W131="hoch",L131='x. Dropdownmenüs'!$A$33,X131='x. Dropdownmenüs'!$A$42,Y131='x. Dropdownmenüs'!$A$46),"Tabelle 4. überprüfen","zulässig"),"anderer Versickerungstyp gewählt"))</f>
        <v>anderer Versickerungstyp gewählt</v>
      </c>
      <c r="AE131" s="65" t="str">
        <f>IF(K131='x. Dropdownmenüs'!$A$28,IF(X131='x. Dropdownmenüs'!$A$42,"nicht zulässig",IF(OR(Y131='x. Dropdownmenüs'!$A$46),"Tabelle 4. überprüfen","zulässig mit Behandlung")),"anderer Versickerungstyp gewählt")</f>
        <v>anderer Versickerungstyp gewählt</v>
      </c>
      <c r="AF131" s="65" t="str">
        <f>IF(K131='x. Dropdownmenüs'!$A$29,"zulässig (beliebig kombinierbar)","anderer Versickerungstyp gewählt")</f>
        <v>anderer Versickerungstyp gewählt</v>
      </c>
    </row>
    <row r="132" spans="1:32" x14ac:dyDescent="0.2">
      <c r="A132" s="168"/>
      <c r="B132" s="169"/>
      <c r="C132" s="147"/>
      <c r="D132" s="129"/>
      <c r="E132" s="130"/>
      <c r="F132" s="131"/>
      <c r="G132" s="163"/>
      <c r="H132" s="135"/>
      <c r="I132" s="136" t="str">
        <f t="shared" si="11"/>
        <v/>
      </c>
      <c r="J132" s="137" t="str">
        <f t="shared" si="12"/>
        <v/>
      </c>
      <c r="K132" s="138"/>
      <c r="L132" s="78"/>
      <c r="M132" s="79"/>
      <c r="N132" s="76">
        <f t="shared" si="7"/>
        <v>0</v>
      </c>
      <c r="O132" s="143"/>
      <c r="P132" s="76">
        <f t="shared" si="8"/>
        <v>0</v>
      </c>
      <c r="Q132" s="143"/>
      <c r="R132" s="76">
        <f t="shared" si="9"/>
        <v>0</v>
      </c>
      <c r="S132" s="144"/>
      <c r="T132" s="76">
        <f>IF(S132='x. Dropdownmenüs'!$A$38,1,0)</f>
        <v>0</v>
      </c>
      <c r="U132" s="144"/>
      <c r="V132" s="76">
        <f t="shared" si="10"/>
        <v>0</v>
      </c>
      <c r="W132" s="145" t="str">
        <f t="shared" si="13"/>
        <v>gering</v>
      </c>
      <c r="X132" s="78"/>
      <c r="Y132" s="78"/>
      <c r="Z132" s="78"/>
      <c r="AA132" s="78"/>
      <c r="AB132" s="65" t="str">
        <f>IF(K132='x. Dropdownmenüs'!$A$25,IF(OR(X132='x. Dropdownmenüs'!$A$42,Y132='x. Dropdownmenüs'!$A$46),"Tabelle 4. überprüfen","zulässig"),"anderer Versickerungstyp gewählt")</f>
        <v>anderer Versickerungstyp gewählt</v>
      </c>
      <c r="AC132" s="65" t="str">
        <f>IF(AND(K132='x. Dropdownmenüs'!$A$26,L132='x. Dropdownmenüs'!$A$33,W132="gering"),"Zulässig ohne Behandlung wenn Ae&lt;Av",IF(K132='x. Dropdownmenüs'!$A$26,IF(OR(W132="hoch",L132='x. Dropdownmenüs'!$A$33,X132='x. Dropdownmenüs'!$A$42,Y132='x. Dropdownmenüs'!$A$46),"Tabelle 4. überprüfen","zulässig"),"anderer Versickerungstyp gewählt"))</f>
        <v>anderer Versickerungstyp gewählt</v>
      </c>
      <c r="AD132" s="65" t="str">
        <f>IF(AND(K132='x. Dropdownmenüs'!$A$27,L132='x. Dropdownmenüs'!$A$33,W132="gering"),"Zulässig am Ort des Anfalls",IF(K132='x. Dropdownmenüs'!$A$27,IF(OR(W132="hoch",L132='x. Dropdownmenüs'!$A$33,X132='x. Dropdownmenüs'!$A$42,Y132='x. Dropdownmenüs'!$A$46),"Tabelle 4. überprüfen","zulässig"),"anderer Versickerungstyp gewählt"))</f>
        <v>anderer Versickerungstyp gewählt</v>
      </c>
      <c r="AE132" s="65" t="str">
        <f>IF(K132='x. Dropdownmenüs'!$A$28,IF(X132='x. Dropdownmenüs'!$A$42,"nicht zulässig",IF(OR(Y132='x. Dropdownmenüs'!$A$46),"Tabelle 4. überprüfen","zulässig mit Behandlung")),"anderer Versickerungstyp gewählt")</f>
        <v>anderer Versickerungstyp gewählt</v>
      </c>
      <c r="AF132" s="65" t="str">
        <f>IF(K132='x. Dropdownmenüs'!$A$29,"zulässig (beliebig kombinierbar)","anderer Versickerungstyp gewählt")</f>
        <v>anderer Versickerungstyp gewählt</v>
      </c>
    </row>
    <row r="133" spans="1:32" x14ac:dyDescent="0.2">
      <c r="A133" s="168"/>
      <c r="B133" s="169"/>
      <c r="C133" s="147"/>
      <c r="D133" s="129"/>
      <c r="E133" s="130"/>
      <c r="F133" s="131"/>
      <c r="G133" s="163"/>
      <c r="H133" s="135"/>
      <c r="I133" s="136" t="str">
        <f t="shared" si="11"/>
        <v/>
      </c>
      <c r="J133" s="137" t="str">
        <f t="shared" si="12"/>
        <v/>
      </c>
      <c r="K133" s="138"/>
      <c r="L133" s="78"/>
      <c r="M133" s="79"/>
      <c r="N133" s="76">
        <f t="shared" si="7"/>
        <v>0</v>
      </c>
      <c r="O133" s="143"/>
      <c r="P133" s="76">
        <f t="shared" si="8"/>
        <v>0</v>
      </c>
      <c r="Q133" s="143"/>
      <c r="R133" s="76">
        <f t="shared" si="9"/>
        <v>0</v>
      </c>
      <c r="S133" s="144"/>
      <c r="T133" s="76">
        <f>IF(S133='x. Dropdownmenüs'!$A$38,1,0)</f>
        <v>0</v>
      </c>
      <c r="U133" s="144"/>
      <c r="V133" s="76">
        <f t="shared" si="10"/>
        <v>0</v>
      </c>
      <c r="W133" s="145" t="str">
        <f t="shared" si="13"/>
        <v>gering</v>
      </c>
      <c r="X133" s="78"/>
      <c r="Y133" s="78"/>
      <c r="Z133" s="78"/>
      <c r="AA133" s="78"/>
      <c r="AB133" s="65" t="str">
        <f>IF(K133='x. Dropdownmenüs'!$A$25,IF(OR(X133='x. Dropdownmenüs'!$A$42,Y133='x. Dropdownmenüs'!$A$46),"Tabelle 4. überprüfen","zulässig"),"anderer Versickerungstyp gewählt")</f>
        <v>anderer Versickerungstyp gewählt</v>
      </c>
      <c r="AC133" s="65" t="str">
        <f>IF(AND(K133='x. Dropdownmenüs'!$A$26,L133='x. Dropdownmenüs'!$A$33,W133="gering"),"Zulässig ohne Behandlung wenn Ae&lt;Av",IF(K133='x. Dropdownmenüs'!$A$26,IF(OR(W133="hoch",L133='x. Dropdownmenüs'!$A$33,X133='x. Dropdownmenüs'!$A$42,Y133='x. Dropdownmenüs'!$A$46),"Tabelle 4. überprüfen","zulässig"),"anderer Versickerungstyp gewählt"))</f>
        <v>anderer Versickerungstyp gewählt</v>
      </c>
      <c r="AD133" s="65" t="str">
        <f>IF(AND(K133='x. Dropdownmenüs'!$A$27,L133='x. Dropdownmenüs'!$A$33,W133="gering"),"Zulässig am Ort des Anfalls",IF(K133='x. Dropdownmenüs'!$A$27,IF(OR(W133="hoch",L133='x. Dropdownmenüs'!$A$33,X133='x. Dropdownmenüs'!$A$42,Y133='x. Dropdownmenüs'!$A$46),"Tabelle 4. überprüfen","zulässig"),"anderer Versickerungstyp gewählt"))</f>
        <v>anderer Versickerungstyp gewählt</v>
      </c>
      <c r="AE133" s="65" t="str">
        <f>IF(K133='x. Dropdownmenüs'!$A$28,IF(X133='x. Dropdownmenüs'!$A$42,"nicht zulässig",IF(OR(Y133='x. Dropdownmenüs'!$A$46),"Tabelle 4. überprüfen","zulässig mit Behandlung")),"anderer Versickerungstyp gewählt")</f>
        <v>anderer Versickerungstyp gewählt</v>
      </c>
      <c r="AF133" s="65" t="str">
        <f>IF(K133='x. Dropdownmenüs'!$A$29,"zulässig (beliebig kombinierbar)","anderer Versickerungstyp gewählt")</f>
        <v>anderer Versickerungstyp gewählt</v>
      </c>
    </row>
    <row r="134" spans="1:32" x14ac:dyDescent="0.2">
      <c r="A134" s="168"/>
      <c r="B134" s="169"/>
      <c r="C134" s="147"/>
      <c r="D134" s="129"/>
      <c r="E134" s="130"/>
      <c r="F134" s="131"/>
      <c r="G134" s="163"/>
      <c r="H134" s="135"/>
      <c r="I134" s="136" t="str">
        <f t="shared" si="11"/>
        <v/>
      </c>
      <c r="J134" s="137" t="str">
        <f t="shared" si="12"/>
        <v/>
      </c>
      <c r="K134" s="138"/>
      <c r="L134" s="78"/>
      <c r="M134" s="79"/>
      <c r="N134" s="76">
        <f t="shared" si="7"/>
        <v>0</v>
      </c>
      <c r="O134" s="143"/>
      <c r="P134" s="76">
        <f t="shared" si="8"/>
        <v>0</v>
      </c>
      <c r="Q134" s="143"/>
      <c r="R134" s="76">
        <f t="shared" si="9"/>
        <v>0</v>
      </c>
      <c r="S134" s="144"/>
      <c r="T134" s="76">
        <f>IF(S134='x. Dropdownmenüs'!$A$38,1,0)</f>
        <v>0</v>
      </c>
      <c r="U134" s="144"/>
      <c r="V134" s="76">
        <f t="shared" si="10"/>
        <v>0</v>
      </c>
      <c r="W134" s="145" t="str">
        <f t="shared" si="13"/>
        <v>gering</v>
      </c>
      <c r="X134" s="78"/>
      <c r="Y134" s="78"/>
      <c r="Z134" s="78"/>
      <c r="AA134" s="78"/>
      <c r="AB134" s="65" t="str">
        <f>IF(K134='x. Dropdownmenüs'!$A$25,IF(OR(X134='x. Dropdownmenüs'!$A$42,Y134='x. Dropdownmenüs'!$A$46),"Tabelle 4. überprüfen","zulässig"),"anderer Versickerungstyp gewählt")</f>
        <v>anderer Versickerungstyp gewählt</v>
      </c>
      <c r="AC134" s="65" t="str">
        <f>IF(AND(K134='x. Dropdownmenüs'!$A$26,L134='x. Dropdownmenüs'!$A$33,W134="gering"),"Zulässig ohne Behandlung wenn Ae&lt;Av",IF(K134='x. Dropdownmenüs'!$A$26,IF(OR(W134="hoch",L134='x. Dropdownmenüs'!$A$33,X134='x. Dropdownmenüs'!$A$42,Y134='x. Dropdownmenüs'!$A$46),"Tabelle 4. überprüfen","zulässig"),"anderer Versickerungstyp gewählt"))</f>
        <v>anderer Versickerungstyp gewählt</v>
      </c>
      <c r="AD134" s="65" t="str">
        <f>IF(AND(K134='x. Dropdownmenüs'!$A$27,L134='x. Dropdownmenüs'!$A$33,W134="gering"),"Zulässig am Ort des Anfalls",IF(K134='x. Dropdownmenüs'!$A$27,IF(OR(W134="hoch",L134='x. Dropdownmenüs'!$A$33,X134='x. Dropdownmenüs'!$A$42,Y134='x. Dropdownmenüs'!$A$46),"Tabelle 4. überprüfen","zulässig"),"anderer Versickerungstyp gewählt"))</f>
        <v>anderer Versickerungstyp gewählt</v>
      </c>
      <c r="AE134" s="65" t="str">
        <f>IF(K134='x. Dropdownmenüs'!$A$28,IF(X134='x. Dropdownmenüs'!$A$42,"nicht zulässig",IF(OR(Y134='x. Dropdownmenüs'!$A$46),"Tabelle 4. überprüfen","zulässig mit Behandlung")),"anderer Versickerungstyp gewählt")</f>
        <v>anderer Versickerungstyp gewählt</v>
      </c>
      <c r="AF134" s="65" t="str">
        <f>IF(K134='x. Dropdownmenüs'!$A$29,"zulässig (beliebig kombinierbar)","anderer Versickerungstyp gewählt")</f>
        <v>anderer Versickerungstyp gewählt</v>
      </c>
    </row>
    <row r="135" spans="1:32" x14ac:dyDescent="0.2">
      <c r="A135" s="168"/>
      <c r="B135" s="169"/>
      <c r="C135" s="147"/>
      <c r="D135" s="129"/>
      <c r="E135" s="130"/>
      <c r="F135" s="131"/>
      <c r="G135" s="163"/>
      <c r="H135" s="135"/>
      <c r="I135" s="136" t="str">
        <f t="shared" si="11"/>
        <v/>
      </c>
      <c r="J135" s="137" t="str">
        <f t="shared" si="12"/>
        <v/>
      </c>
      <c r="K135" s="138"/>
      <c r="L135" s="78"/>
      <c r="M135" s="79"/>
      <c r="N135" s="76">
        <f t="shared" si="7"/>
        <v>0</v>
      </c>
      <c r="O135" s="143"/>
      <c r="P135" s="76">
        <f t="shared" si="8"/>
        <v>0</v>
      </c>
      <c r="Q135" s="143"/>
      <c r="R135" s="76">
        <f t="shared" si="9"/>
        <v>0</v>
      </c>
      <c r="S135" s="144"/>
      <c r="T135" s="76">
        <f>IF(S135='x. Dropdownmenüs'!$A$38,1,0)</f>
        <v>0</v>
      </c>
      <c r="U135" s="144"/>
      <c r="V135" s="76">
        <f t="shared" si="10"/>
        <v>0</v>
      </c>
      <c r="W135" s="145" t="str">
        <f t="shared" si="13"/>
        <v>gering</v>
      </c>
      <c r="X135" s="78"/>
      <c r="Y135" s="78"/>
      <c r="Z135" s="78"/>
      <c r="AA135" s="78"/>
      <c r="AB135" s="65" t="str">
        <f>IF(K135='x. Dropdownmenüs'!$A$25,IF(OR(X135='x. Dropdownmenüs'!$A$42,Y135='x. Dropdownmenüs'!$A$46),"Tabelle 4. überprüfen","zulässig"),"anderer Versickerungstyp gewählt")</f>
        <v>anderer Versickerungstyp gewählt</v>
      </c>
      <c r="AC135" s="65" t="str">
        <f>IF(AND(K135='x. Dropdownmenüs'!$A$26,L135='x. Dropdownmenüs'!$A$33,W135="gering"),"Zulässig ohne Behandlung wenn Ae&lt;Av",IF(K135='x. Dropdownmenüs'!$A$26,IF(OR(W135="hoch",L135='x. Dropdownmenüs'!$A$33,X135='x. Dropdownmenüs'!$A$42,Y135='x. Dropdownmenüs'!$A$46),"Tabelle 4. überprüfen","zulässig"),"anderer Versickerungstyp gewählt"))</f>
        <v>anderer Versickerungstyp gewählt</v>
      </c>
      <c r="AD135" s="65" t="str">
        <f>IF(AND(K135='x. Dropdownmenüs'!$A$27,L135='x. Dropdownmenüs'!$A$33,W135="gering"),"Zulässig am Ort des Anfalls",IF(K135='x. Dropdownmenüs'!$A$27,IF(OR(W135="hoch",L135='x. Dropdownmenüs'!$A$33,X135='x. Dropdownmenüs'!$A$42,Y135='x. Dropdownmenüs'!$A$46),"Tabelle 4. überprüfen","zulässig"),"anderer Versickerungstyp gewählt"))</f>
        <v>anderer Versickerungstyp gewählt</v>
      </c>
      <c r="AE135" s="65" t="str">
        <f>IF(K135='x. Dropdownmenüs'!$A$28,IF(X135='x. Dropdownmenüs'!$A$42,"nicht zulässig",IF(OR(Y135='x. Dropdownmenüs'!$A$46),"Tabelle 4. überprüfen","zulässig mit Behandlung")),"anderer Versickerungstyp gewählt")</f>
        <v>anderer Versickerungstyp gewählt</v>
      </c>
      <c r="AF135" s="65" t="str">
        <f>IF(K135='x. Dropdownmenüs'!$A$29,"zulässig (beliebig kombinierbar)","anderer Versickerungstyp gewählt")</f>
        <v>anderer Versickerungstyp gewählt</v>
      </c>
    </row>
    <row r="136" spans="1:32" x14ac:dyDescent="0.2">
      <c r="A136" s="168"/>
      <c r="B136" s="169"/>
      <c r="C136" s="147"/>
      <c r="D136" s="129"/>
      <c r="E136" s="130"/>
      <c r="F136" s="131"/>
      <c r="G136" s="163"/>
      <c r="H136" s="135"/>
      <c r="I136" s="136" t="str">
        <f t="shared" si="11"/>
        <v/>
      </c>
      <c r="J136" s="137" t="str">
        <f t="shared" si="12"/>
        <v/>
      </c>
      <c r="K136" s="138"/>
      <c r="L136" s="78"/>
      <c r="M136" s="79"/>
      <c r="N136" s="76">
        <f t="shared" si="7"/>
        <v>0</v>
      </c>
      <c r="O136" s="143"/>
      <c r="P136" s="76">
        <f t="shared" si="8"/>
        <v>0</v>
      </c>
      <c r="Q136" s="143"/>
      <c r="R136" s="76">
        <f t="shared" si="9"/>
        <v>0</v>
      </c>
      <c r="S136" s="144"/>
      <c r="T136" s="76">
        <f>IF(S136='x. Dropdownmenüs'!$A$38,1,0)</f>
        <v>0</v>
      </c>
      <c r="U136" s="144"/>
      <c r="V136" s="76">
        <f t="shared" si="10"/>
        <v>0</v>
      </c>
      <c r="W136" s="145" t="str">
        <f t="shared" si="13"/>
        <v>gering</v>
      </c>
      <c r="X136" s="78"/>
      <c r="Y136" s="78"/>
      <c r="Z136" s="78"/>
      <c r="AA136" s="78"/>
      <c r="AB136" s="65" t="str">
        <f>IF(K136='x. Dropdownmenüs'!$A$25,IF(OR(X136='x. Dropdownmenüs'!$A$42,Y136='x. Dropdownmenüs'!$A$46),"Tabelle 4. überprüfen","zulässig"),"anderer Versickerungstyp gewählt")</f>
        <v>anderer Versickerungstyp gewählt</v>
      </c>
      <c r="AC136" s="65" t="str">
        <f>IF(AND(K136='x. Dropdownmenüs'!$A$26,L136='x. Dropdownmenüs'!$A$33,W136="gering"),"Zulässig ohne Behandlung wenn Ae&lt;Av",IF(K136='x. Dropdownmenüs'!$A$26,IF(OR(W136="hoch",L136='x. Dropdownmenüs'!$A$33,X136='x. Dropdownmenüs'!$A$42,Y136='x. Dropdownmenüs'!$A$46),"Tabelle 4. überprüfen","zulässig"),"anderer Versickerungstyp gewählt"))</f>
        <v>anderer Versickerungstyp gewählt</v>
      </c>
      <c r="AD136" s="65" t="str">
        <f>IF(AND(K136='x. Dropdownmenüs'!$A$27,L136='x. Dropdownmenüs'!$A$33,W136="gering"),"Zulässig am Ort des Anfalls",IF(K136='x. Dropdownmenüs'!$A$27,IF(OR(W136="hoch",L136='x. Dropdownmenüs'!$A$33,X136='x. Dropdownmenüs'!$A$42,Y136='x. Dropdownmenüs'!$A$46),"Tabelle 4. überprüfen","zulässig"),"anderer Versickerungstyp gewählt"))</f>
        <v>anderer Versickerungstyp gewählt</v>
      </c>
      <c r="AE136" s="65" t="str">
        <f>IF(K136='x. Dropdownmenüs'!$A$28,IF(X136='x. Dropdownmenüs'!$A$42,"nicht zulässig",IF(OR(Y136='x. Dropdownmenüs'!$A$46),"Tabelle 4. überprüfen","zulässig mit Behandlung")),"anderer Versickerungstyp gewählt")</f>
        <v>anderer Versickerungstyp gewählt</v>
      </c>
      <c r="AF136" s="65" t="str">
        <f>IF(K136='x. Dropdownmenüs'!$A$29,"zulässig (beliebig kombinierbar)","anderer Versickerungstyp gewählt")</f>
        <v>anderer Versickerungstyp gewählt</v>
      </c>
    </row>
    <row r="137" spans="1:32" x14ac:dyDescent="0.2">
      <c r="A137" s="168"/>
      <c r="B137" s="169"/>
      <c r="C137" s="147"/>
      <c r="D137" s="129"/>
      <c r="E137" s="130"/>
      <c r="F137" s="131"/>
      <c r="G137" s="163"/>
      <c r="H137" s="135"/>
      <c r="I137" s="136" t="str">
        <f t="shared" si="11"/>
        <v/>
      </c>
      <c r="J137" s="137" t="str">
        <f t="shared" si="12"/>
        <v/>
      </c>
      <c r="K137" s="138"/>
      <c r="L137" s="78"/>
      <c r="M137" s="79"/>
      <c r="N137" s="76">
        <f t="shared" si="7"/>
        <v>0</v>
      </c>
      <c r="O137" s="143"/>
      <c r="P137" s="76">
        <f t="shared" si="8"/>
        <v>0</v>
      </c>
      <c r="Q137" s="143"/>
      <c r="R137" s="76">
        <f t="shared" si="9"/>
        <v>0</v>
      </c>
      <c r="S137" s="144"/>
      <c r="T137" s="76">
        <f>IF(S137='x. Dropdownmenüs'!$A$38,1,0)</f>
        <v>0</v>
      </c>
      <c r="U137" s="144"/>
      <c r="V137" s="76">
        <f t="shared" si="10"/>
        <v>0</v>
      </c>
      <c r="W137" s="145" t="str">
        <f t="shared" si="13"/>
        <v>gering</v>
      </c>
      <c r="X137" s="78"/>
      <c r="Y137" s="78"/>
      <c r="Z137" s="78"/>
      <c r="AA137" s="78"/>
      <c r="AB137" s="65" t="str">
        <f>IF(K137='x. Dropdownmenüs'!$A$25,IF(OR(X137='x. Dropdownmenüs'!$A$42,Y137='x. Dropdownmenüs'!$A$46),"Tabelle 4. überprüfen","zulässig"),"anderer Versickerungstyp gewählt")</f>
        <v>anderer Versickerungstyp gewählt</v>
      </c>
      <c r="AC137" s="65" t="str">
        <f>IF(AND(K137='x. Dropdownmenüs'!$A$26,L137='x. Dropdownmenüs'!$A$33,W137="gering"),"Zulässig ohne Behandlung wenn Ae&lt;Av",IF(K137='x. Dropdownmenüs'!$A$26,IF(OR(W137="hoch",L137='x. Dropdownmenüs'!$A$33,X137='x. Dropdownmenüs'!$A$42,Y137='x. Dropdownmenüs'!$A$46),"Tabelle 4. überprüfen","zulässig"),"anderer Versickerungstyp gewählt"))</f>
        <v>anderer Versickerungstyp gewählt</v>
      </c>
      <c r="AD137" s="65" t="str">
        <f>IF(AND(K137='x. Dropdownmenüs'!$A$27,L137='x. Dropdownmenüs'!$A$33,W137="gering"),"Zulässig am Ort des Anfalls",IF(K137='x. Dropdownmenüs'!$A$27,IF(OR(W137="hoch",L137='x. Dropdownmenüs'!$A$33,X137='x. Dropdownmenüs'!$A$42,Y137='x. Dropdownmenüs'!$A$46),"Tabelle 4. überprüfen","zulässig"),"anderer Versickerungstyp gewählt"))</f>
        <v>anderer Versickerungstyp gewählt</v>
      </c>
      <c r="AE137" s="65" t="str">
        <f>IF(K137='x. Dropdownmenüs'!$A$28,IF(X137='x. Dropdownmenüs'!$A$42,"nicht zulässig",IF(OR(Y137='x. Dropdownmenüs'!$A$46),"Tabelle 4. überprüfen","zulässig mit Behandlung")),"anderer Versickerungstyp gewählt")</f>
        <v>anderer Versickerungstyp gewählt</v>
      </c>
      <c r="AF137" s="65" t="str">
        <f>IF(K137='x. Dropdownmenüs'!$A$29,"zulässig (beliebig kombinierbar)","anderer Versickerungstyp gewählt")</f>
        <v>anderer Versickerungstyp gewählt</v>
      </c>
    </row>
    <row r="138" spans="1:32" x14ac:dyDescent="0.2">
      <c r="A138" s="168"/>
      <c r="B138" s="169"/>
      <c r="C138" s="147"/>
      <c r="D138" s="129"/>
      <c r="E138" s="130"/>
      <c r="F138" s="131"/>
      <c r="G138" s="163"/>
      <c r="H138" s="135"/>
      <c r="I138" s="136" t="str">
        <f t="shared" si="11"/>
        <v/>
      </c>
      <c r="J138" s="137" t="str">
        <f t="shared" si="12"/>
        <v/>
      </c>
      <c r="K138" s="138"/>
      <c r="L138" s="78"/>
      <c r="M138" s="79"/>
      <c r="N138" s="76">
        <f t="shared" si="7"/>
        <v>0</v>
      </c>
      <c r="O138" s="143"/>
      <c r="P138" s="76">
        <f t="shared" si="8"/>
        <v>0</v>
      </c>
      <c r="Q138" s="143"/>
      <c r="R138" s="76">
        <f t="shared" si="9"/>
        <v>0</v>
      </c>
      <c r="S138" s="144"/>
      <c r="T138" s="76">
        <f>IF(S138='x. Dropdownmenüs'!$A$38,1,0)</f>
        <v>0</v>
      </c>
      <c r="U138" s="144"/>
      <c r="V138" s="76">
        <f t="shared" si="10"/>
        <v>0</v>
      </c>
      <c r="W138" s="145" t="str">
        <f t="shared" si="13"/>
        <v>gering</v>
      </c>
      <c r="X138" s="78"/>
      <c r="Y138" s="78"/>
      <c r="Z138" s="78"/>
      <c r="AA138" s="78"/>
      <c r="AB138" s="65" t="str">
        <f>IF(K138='x. Dropdownmenüs'!$A$25,IF(OR(X138='x. Dropdownmenüs'!$A$42,Y138='x. Dropdownmenüs'!$A$46),"Tabelle 4. überprüfen","zulässig"),"anderer Versickerungstyp gewählt")</f>
        <v>anderer Versickerungstyp gewählt</v>
      </c>
      <c r="AC138" s="65" t="str">
        <f>IF(AND(K138='x. Dropdownmenüs'!$A$26,L138='x. Dropdownmenüs'!$A$33,W138="gering"),"Zulässig ohne Behandlung wenn Ae&lt;Av",IF(K138='x. Dropdownmenüs'!$A$26,IF(OR(W138="hoch",L138='x. Dropdownmenüs'!$A$33,X138='x. Dropdownmenüs'!$A$42,Y138='x. Dropdownmenüs'!$A$46),"Tabelle 4. überprüfen","zulässig"),"anderer Versickerungstyp gewählt"))</f>
        <v>anderer Versickerungstyp gewählt</v>
      </c>
      <c r="AD138" s="65" t="str">
        <f>IF(AND(K138='x. Dropdownmenüs'!$A$27,L138='x. Dropdownmenüs'!$A$33,W138="gering"),"Zulässig am Ort des Anfalls",IF(K138='x. Dropdownmenüs'!$A$27,IF(OR(W138="hoch",L138='x. Dropdownmenüs'!$A$33,X138='x. Dropdownmenüs'!$A$42,Y138='x. Dropdownmenüs'!$A$46),"Tabelle 4. überprüfen","zulässig"),"anderer Versickerungstyp gewählt"))</f>
        <v>anderer Versickerungstyp gewählt</v>
      </c>
      <c r="AE138" s="65" t="str">
        <f>IF(K138='x. Dropdownmenüs'!$A$28,IF(X138='x. Dropdownmenüs'!$A$42,"nicht zulässig",IF(OR(Y138='x. Dropdownmenüs'!$A$46),"Tabelle 4. überprüfen","zulässig mit Behandlung")),"anderer Versickerungstyp gewählt")</f>
        <v>anderer Versickerungstyp gewählt</v>
      </c>
      <c r="AF138" s="65" t="str">
        <f>IF(K138='x. Dropdownmenüs'!$A$29,"zulässig (beliebig kombinierbar)","anderer Versickerungstyp gewählt")</f>
        <v>anderer Versickerungstyp gewählt</v>
      </c>
    </row>
    <row r="139" spans="1:32" x14ac:dyDescent="0.2">
      <c r="A139" s="168"/>
      <c r="B139" s="169"/>
      <c r="C139" s="147"/>
      <c r="D139" s="129"/>
      <c r="E139" s="130"/>
      <c r="F139" s="131"/>
      <c r="G139" s="163"/>
      <c r="H139" s="135"/>
      <c r="I139" s="136" t="str">
        <f t="shared" si="11"/>
        <v/>
      </c>
      <c r="J139" s="137" t="str">
        <f t="shared" si="12"/>
        <v/>
      </c>
      <c r="K139" s="138"/>
      <c r="L139" s="78"/>
      <c r="M139" s="79"/>
      <c r="N139" s="76">
        <f t="shared" si="7"/>
        <v>0</v>
      </c>
      <c r="O139" s="143"/>
      <c r="P139" s="76">
        <f t="shared" si="8"/>
        <v>0</v>
      </c>
      <c r="Q139" s="143"/>
      <c r="R139" s="76">
        <f t="shared" si="9"/>
        <v>0</v>
      </c>
      <c r="S139" s="144"/>
      <c r="T139" s="76">
        <f>IF(S139='x. Dropdownmenüs'!$A$38,1,0)</f>
        <v>0</v>
      </c>
      <c r="U139" s="144"/>
      <c r="V139" s="76">
        <f t="shared" si="10"/>
        <v>0</v>
      </c>
      <c r="W139" s="145" t="str">
        <f t="shared" si="13"/>
        <v>gering</v>
      </c>
      <c r="X139" s="78"/>
      <c r="Y139" s="78"/>
      <c r="Z139" s="78"/>
      <c r="AA139" s="78"/>
      <c r="AB139" s="65" t="str">
        <f>IF(K139='x. Dropdownmenüs'!$A$25,IF(OR(X139='x. Dropdownmenüs'!$A$42,Y139='x. Dropdownmenüs'!$A$46),"Tabelle 4. überprüfen","zulässig"),"anderer Versickerungstyp gewählt")</f>
        <v>anderer Versickerungstyp gewählt</v>
      </c>
      <c r="AC139" s="65" t="str">
        <f>IF(AND(K139='x. Dropdownmenüs'!$A$26,L139='x. Dropdownmenüs'!$A$33,W139="gering"),"Zulässig ohne Behandlung wenn Ae&lt;Av",IF(K139='x. Dropdownmenüs'!$A$26,IF(OR(W139="hoch",L139='x. Dropdownmenüs'!$A$33,X139='x. Dropdownmenüs'!$A$42,Y139='x. Dropdownmenüs'!$A$46),"Tabelle 4. überprüfen","zulässig"),"anderer Versickerungstyp gewählt"))</f>
        <v>anderer Versickerungstyp gewählt</v>
      </c>
      <c r="AD139" s="65" t="str">
        <f>IF(AND(K139='x. Dropdownmenüs'!$A$27,L139='x. Dropdownmenüs'!$A$33,W139="gering"),"Zulässig am Ort des Anfalls",IF(K139='x. Dropdownmenüs'!$A$27,IF(OR(W139="hoch",L139='x. Dropdownmenüs'!$A$33,X139='x. Dropdownmenüs'!$A$42,Y139='x. Dropdownmenüs'!$A$46),"Tabelle 4. überprüfen","zulässig"),"anderer Versickerungstyp gewählt"))</f>
        <v>anderer Versickerungstyp gewählt</v>
      </c>
      <c r="AE139" s="65" t="str">
        <f>IF(K139='x. Dropdownmenüs'!$A$28,IF(X139='x. Dropdownmenüs'!$A$42,"nicht zulässig",IF(OR(Y139='x. Dropdownmenüs'!$A$46),"Tabelle 4. überprüfen","zulässig mit Behandlung")),"anderer Versickerungstyp gewählt")</f>
        <v>anderer Versickerungstyp gewählt</v>
      </c>
      <c r="AF139" s="65" t="str">
        <f>IF(K139='x. Dropdownmenüs'!$A$29,"zulässig (beliebig kombinierbar)","anderer Versickerungstyp gewählt")</f>
        <v>anderer Versickerungstyp gewählt</v>
      </c>
    </row>
    <row r="140" spans="1:32" x14ac:dyDescent="0.2">
      <c r="A140" s="168"/>
      <c r="B140" s="169"/>
      <c r="C140" s="147"/>
      <c r="D140" s="129"/>
      <c r="E140" s="130"/>
      <c r="F140" s="131"/>
      <c r="G140" s="163"/>
      <c r="H140" s="135"/>
      <c r="I140" s="136" t="str">
        <f t="shared" si="11"/>
        <v/>
      </c>
      <c r="J140" s="137" t="str">
        <f t="shared" si="12"/>
        <v/>
      </c>
      <c r="K140" s="138"/>
      <c r="L140" s="78"/>
      <c r="M140" s="79"/>
      <c r="N140" s="76">
        <f t="shared" si="7"/>
        <v>0</v>
      </c>
      <c r="O140" s="143"/>
      <c r="P140" s="76">
        <f t="shared" si="8"/>
        <v>0</v>
      </c>
      <c r="Q140" s="143"/>
      <c r="R140" s="76">
        <f t="shared" si="9"/>
        <v>0</v>
      </c>
      <c r="S140" s="144"/>
      <c r="T140" s="76">
        <f>IF(S140='x. Dropdownmenüs'!$A$38,1,0)</f>
        <v>0</v>
      </c>
      <c r="U140" s="144"/>
      <c r="V140" s="76">
        <f t="shared" si="10"/>
        <v>0</v>
      </c>
      <c r="W140" s="145" t="str">
        <f t="shared" si="13"/>
        <v>gering</v>
      </c>
      <c r="X140" s="78"/>
      <c r="Y140" s="78"/>
      <c r="Z140" s="78"/>
      <c r="AA140" s="78"/>
      <c r="AB140" s="65" t="str">
        <f>IF(K140='x. Dropdownmenüs'!$A$25,IF(OR(X140='x. Dropdownmenüs'!$A$42,Y140='x. Dropdownmenüs'!$A$46),"Tabelle 4. überprüfen","zulässig"),"anderer Versickerungstyp gewählt")</f>
        <v>anderer Versickerungstyp gewählt</v>
      </c>
      <c r="AC140" s="65" t="str">
        <f>IF(AND(K140='x. Dropdownmenüs'!$A$26,L140='x. Dropdownmenüs'!$A$33,W140="gering"),"Zulässig ohne Behandlung wenn Ae&lt;Av",IF(K140='x. Dropdownmenüs'!$A$26,IF(OR(W140="hoch",L140='x. Dropdownmenüs'!$A$33,X140='x. Dropdownmenüs'!$A$42,Y140='x. Dropdownmenüs'!$A$46),"Tabelle 4. überprüfen","zulässig"),"anderer Versickerungstyp gewählt"))</f>
        <v>anderer Versickerungstyp gewählt</v>
      </c>
      <c r="AD140" s="65" t="str">
        <f>IF(AND(K140='x. Dropdownmenüs'!$A$27,L140='x. Dropdownmenüs'!$A$33,W140="gering"),"Zulässig am Ort des Anfalls",IF(K140='x. Dropdownmenüs'!$A$27,IF(OR(W140="hoch",L140='x. Dropdownmenüs'!$A$33,X140='x. Dropdownmenüs'!$A$42,Y140='x. Dropdownmenüs'!$A$46),"Tabelle 4. überprüfen","zulässig"),"anderer Versickerungstyp gewählt"))</f>
        <v>anderer Versickerungstyp gewählt</v>
      </c>
      <c r="AE140" s="65" t="str">
        <f>IF(K140='x. Dropdownmenüs'!$A$28,IF(X140='x. Dropdownmenüs'!$A$42,"nicht zulässig",IF(OR(Y140='x. Dropdownmenüs'!$A$46),"Tabelle 4. überprüfen","zulässig mit Behandlung")),"anderer Versickerungstyp gewählt")</f>
        <v>anderer Versickerungstyp gewählt</v>
      </c>
      <c r="AF140" s="65" t="str">
        <f>IF(K140='x. Dropdownmenüs'!$A$29,"zulässig (beliebig kombinierbar)","anderer Versickerungstyp gewählt")</f>
        <v>anderer Versickerungstyp gewählt</v>
      </c>
    </row>
    <row r="141" spans="1:32" x14ac:dyDescent="0.2">
      <c r="A141" s="168"/>
      <c r="B141" s="169"/>
      <c r="C141" s="147"/>
      <c r="D141" s="129"/>
      <c r="E141" s="130"/>
      <c r="F141" s="131"/>
      <c r="G141" s="163"/>
      <c r="H141" s="135"/>
      <c r="I141" s="136" t="str">
        <f t="shared" si="11"/>
        <v/>
      </c>
      <c r="J141" s="137" t="str">
        <f t="shared" si="12"/>
        <v/>
      </c>
      <c r="K141" s="138"/>
      <c r="L141" s="78"/>
      <c r="M141" s="79"/>
      <c r="N141" s="76">
        <f t="shared" si="7"/>
        <v>0</v>
      </c>
      <c r="O141" s="143"/>
      <c r="P141" s="76">
        <f t="shared" si="8"/>
        <v>0</v>
      </c>
      <c r="Q141" s="143"/>
      <c r="R141" s="76">
        <f t="shared" si="9"/>
        <v>0</v>
      </c>
      <c r="S141" s="144"/>
      <c r="T141" s="76">
        <f>IF(S141='x. Dropdownmenüs'!$A$38,1,0)</f>
        <v>0</v>
      </c>
      <c r="U141" s="144"/>
      <c r="V141" s="76">
        <f t="shared" si="10"/>
        <v>0</v>
      </c>
      <c r="W141" s="145" t="str">
        <f t="shared" si="13"/>
        <v>gering</v>
      </c>
      <c r="X141" s="78"/>
      <c r="Y141" s="78"/>
      <c r="Z141" s="78"/>
      <c r="AA141" s="78"/>
      <c r="AB141" s="65" t="str">
        <f>IF(K141='x. Dropdownmenüs'!$A$25,IF(OR(X141='x. Dropdownmenüs'!$A$42,Y141='x. Dropdownmenüs'!$A$46),"Tabelle 4. überprüfen","zulässig"),"anderer Versickerungstyp gewählt")</f>
        <v>anderer Versickerungstyp gewählt</v>
      </c>
      <c r="AC141" s="65" t="str">
        <f>IF(AND(K141='x. Dropdownmenüs'!$A$26,L141='x. Dropdownmenüs'!$A$33,W141="gering"),"Zulässig ohne Behandlung wenn Ae&lt;Av",IF(K141='x. Dropdownmenüs'!$A$26,IF(OR(W141="hoch",L141='x. Dropdownmenüs'!$A$33,X141='x. Dropdownmenüs'!$A$42,Y141='x. Dropdownmenüs'!$A$46),"Tabelle 4. überprüfen","zulässig"),"anderer Versickerungstyp gewählt"))</f>
        <v>anderer Versickerungstyp gewählt</v>
      </c>
      <c r="AD141" s="65" t="str">
        <f>IF(AND(K141='x. Dropdownmenüs'!$A$27,L141='x. Dropdownmenüs'!$A$33,W141="gering"),"Zulässig am Ort des Anfalls",IF(K141='x. Dropdownmenüs'!$A$27,IF(OR(W141="hoch",L141='x. Dropdownmenüs'!$A$33,X141='x. Dropdownmenüs'!$A$42,Y141='x. Dropdownmenüs'!$A$46),"Tabelle 4. überprüfen","zulässig"),"anderer Versickerungstyp gewählt"))</f>
        <v>anderer Versickerungstyp gewählt</v>
      </c>
      <c r="AE141" s="65" t="str">
        <f>IF(K141='x. Dropdownmenüs'!$A$28,IF(X141='x. Dropdownmenüs'!$A$42,"nicht zulässig",IF(OR(Y141='x. Dropdownmenüs'!$A$46),"Tabelle 4. überprüfen","zulässig mit Behandlung")),"anderer Versickerungstyp gewählt")</f>
        <v>anderer Versickerungstyp gewählt</v>
      </c>
      <c r="AF141" s="65" t="str">
        <f>IF(K141='x. Dropdownmenüs'!$A$29,"zulässig (beliebig kombinierbar)","anderer Versickerungstyp gewählt")</f>
        <v>anderer Versickerungstyp gewählt</v>
      </c>
    </row>
    <row r="142" spans="1:32" x14ac:dyDescent="0.2">
      <c r="A142" s="168"/>
      <c r="B142" s="169"/>
      <c r="C142" s="147"/>
      <c r="D142" s="129"/>
      <c r="E142" s="130"/>
      <c r="F142" s="131"/>
      <c r="G142" s="163"/>
      <c r="H142" s="135"/>
      <c r="I142" s="136" t="str">
        <f t="shared" si="11"/>
        <v/>
      </c>
      <c r="J142" s="137" t="str">
        <f t="shared" si="12"/>
        <v/>
      </c>
      <c r="K142" s="138"/>
      <c r="L142" s="78"/>
      <c r="M142" s="79"/>
      <c r="N142" s="76">
        <f t="shared" si="7"/>
        <v>0</v>
      </c>
      <c r="O142" s="143"/>
      <c r="P142" s="76">
        <f t="shared" si="8"/>
        <v>0</v>
      </c>
      <c r="Q142" s="143"/>
      <c r="R142" s="76">
        <f t="shared" si="9"/>
        <v>0</v>
      </c>
      <c r="S142" s="144"/>
      <c r="T142" s="76">
        <f>IF(S142='x. Dropdownmenüs'!$A$38,1,0)</f>
        <v>0</v>
      </c>
      <c r="U142" s="144"/>
      <c r="V142" s="76">
        <f t="shared" si="10"/>
        <v>0</v>
      </c>
      <c r="W142" s="145" t="str">
        <f t="shared" si="13"/>
        <v>gering</v>
      </c>
      <c r="X142" s="78"/>
      <c r="Y142" s="78"/>
      <c r="Z142" s="78"/>
      <c r="AA142" s="78"/>
      <c r="AB142" s="65" t="str">
        <f>IF(K142='x. Dropdownmenüs'!$A$25,IF(OR(X142='x. Dropdownmenüs'!$A$42,Y142='x. Dropdownmenüs'!$A$46),"Tabelle 4. überprüfen","zulässig"),"anderer Versickerungstyp gewählt")</f>
        <v>anderer Versickerungstyp gewählt</v>
      </c>
      <c r="AC142" s="65" t="str">
        <f>IF(AND(K142='x. Dropdownmenüs'!$A$26,L142='x. Dropdownmenüs'!$A$33,W142="gering"),"Zulässig ohne Behandlung wenn Ae&lt;Av",IF(K142='x. Dropdownmenüs'!$A$26,IF(OR(W142="hoch",L142='x. Dropdownmenüs'!$A$33,X142='x. Dropdownmenüs'!$A$42,Y142='x. Dropdownmenüs'!$A$46),"Tabelle 4. überprüfen","zulässig"),"anderer Versickerungstyp gewählt"))</f>
        <v>anderer Versickerungstyp gewählt</v>
      </c>
      <c r="AD142" s="65" t="str">
        <f>IF(AND(K142='x. Dropdownmenüs'!$A$27,L142='x. Dropdownmenüs'!$A$33,W142="gering"),"Zulässig am Ort des Anfalls",IF(K142='x. Dropdownmenüs'!$A$27,IF(OR(W142="hoch",L142='x. Dropdownmenüs'!$A$33,X142='x. Dropdownmenüs'!$A$42,Y142='x. Dropdownmenüs'!$A$46),"Tabelle 4. überprüfen","zulässig"),"anderer Versickerungstyp gewählt"))</f>
        <v>anderer Versickerungstyp gewählt</v>
      </c>
      <c r="AE142" s="65" t="str">
        <f>IF(K142='x. Dropdownmenüs'!$A$28,IF(X142='x. Dropdownmenüs'!$A$42,"nicht zulässig",IF(OR(Y142='x. Dropdownmenüs'!$A$46),"Tabelle 4. überprüfen","zulässig mit Behandlung")),"anderer Versickerungstyp gewählt")</f>
        <v>anderer Versickerungstyp gewählt</v>
      </c>
      <c r="AF142" s="65" t="str">
        <f>IF(K142='x. Dropdownmenüs'!$A$29,"zulässig (beliebig kombinierbar)","anderer Versickerungstyp gewählt")</f>
        <v>anderer Versickerungstyp gewählt</v>
      </c>
    </row>
    <row r="143" spans="1:32" x14ac:dyDescent="0.2">
      <c r="A143" s="168"/>
      <c r="B143" s="169"/>
      <c r="C143" s="147"/>
      <c r="D143" s="129"/>
      <c r="E143" s="130"/>
      <c r="F143" s="131"/>
      <c r="G143" s="163"/>
      <c r="H143" s="135"/>
      <c r="I143" s="136" t="str">
        <f t="shared" si="11"/>
        <v/>
      </c>
      <c r="J143" s="137" t="str">
        <f t="shared" si="12"/>
        <v/>
      </c>
      <c r="K143" s="138"/>
      <c r="L143" s="78"/>
      <c r="M143" s="79"/>
      <c r="N143" s="76">
        <f t="shared" si="7"/>
        <v>0</v>
      </c>
      <c r="O143" s="143"/>
      <c r="P143" s="76">
        <f t="shared" si="8"/>
        <v>0</v>
      </c>
      <c r="Q143" s="143"/>
      <c r="R143" s="76">
        <f t="shared" si="9"/>
        <v>0</v>
      </c>
      <c r="S143" s="144"/>
      <c r="T143" s="76">
        <f>IF(S143='x. Dropdownmenüs'!$A$38,1,0)</f>
        <v>0</v>
      </c>
      <c r="U143" s="144"/>
      <c r="V143" s="76">
        <f t="shared" si="10"/>
        <v>0</v>
      </c>
      <c r="W143" s="145" t="str">
        <f t="shared" si="13"/>
        <v>gering</v>
      </c>
      <c r="X143" s="78"/>
      <c r="Y143" s="78"/>
      <c r="Z143" s="78"/>
      <c r="AA143" s="78"/>
      <c r="AB143" s="65" t="str">
        <f>IF(K143='x. Dropdownmenüs'!$A$25,IF(OR(X143='x. Dropdownmenüs'!$A$42,Y143='x. Dropdownmenüs'!$A$46),"Tabelle 4. überprüfen","zulässig"),"anderer Versickerungstyp gewählt")</f>
        <v>anderer Versickerungstyp gewählt</v>
      </c>
      <c r="AC143" s="65" t="str">
        <f>IF(AND(K143='x. Dropdownmenüs'!$A$26,L143='x. Dropdownmenüs'!$A$33,W143="gering"),"Zulässig ohne Behandlung wenn Ae&lt;Av",IF(K143='x. Dropdownmenüs'!$A$26,IF(OR(W143="hoch",L143='x. Dropdownmenüs'!$A$33,X143='x. Dropdownmenüs'!$A$42,Y143='x. Dropdownmenüs'!$A$46),"Tabelle 4. überprüfen","zulässig"),"anderer Versickerungstyp gewählt"))</f>
        <v>anderer Versickerungstyp gewählt</v>
      </c>
      <c r="AD143" s="65" t="str">
        <f>IF(AND(K143='x. Dropdownmenüs'!$A$27,L143='x. Dropdownmenüs'!$A$33,W143="gering"),"Zulässig am Ort des Anfalls",IF(K143='x. Dropdownmenüs'!$A$27,IF(OR(W143="hoch",L143='x. Dropdownmenüs'!$A$33,X143='x. Dropdownmenüs'!$A$42,Y143='x. Dropdownmenüs'!$A$46),"Tabelle 4. überprüfen","zulässig"),"anderer Versickerungstyp gewählt"))</f>
        <v>anderer Versickerungstyp gewählt</v>
      </c>
      <c r="AE143" s="65" t="str">
        <f>IF(K143='x. Dropdownmenüs'!$A$28,IF(X143='x. Dropdownmenüs'!$A$42,"nicht zulässig",IF(OR(Y143='x. Dropdownmenüs'!$A$46),"Tabelle 4. überprüfen","zulässig mit Behandlung")),"anderer Versickerungstyp gewählt")</f>
        <v>anderer Versickerungstyp gewählt</v>
      </c>
      <c r="AF143" s="65" t="str">
        <f>IF(K143='x. Dropdownmenüs'!$A$29,"zulässig (beliebig kombinierbar)","anderer Versickerungstyp gewählt")</f>
        <v>anderer Versickerungstyp gewählt</v>
      </c>
    </row>
    <row r="144" spans="1:32" x14ac:dyDescent="0.2">
      <c r="A144" s="168"/>
      <c r="B144" s="169"/>
      <c r="C144" s="147"/>
      <c r="D144" s="129"/>
      <c r="E144" s="130"/>
      <c r="F144" s="131"/>
      <c r="G144" s="163"/>
      <c r="H144" s="135"/>
      <c r="I144" s="136" t="str">
        <f t="shared" si="11"/>
        <v/>
      </c>
      <c r="J144" s="137" t="str">
        <f t="shared" si="12"/>
        <v/>
      </c>
      <c r="K144" s="138"/>
      <c r="L144" s="78"/>
      <c r="M144" s="79"/>
      <c r="N144" s="76">
        <f t="shared" si="7"/>
        <v>0</v>
      </c>
      <c r="O144" s="143"/>
      <c r="P144" s="76">
        <f t="shared" si="8"/>
        <v>0</v>
      </c>
      <c r="Q144" s="143"/>
      <c r="R144" s="76">
        <f t="shared" si="9"/>
        <v>0</v>
      </c>
      <c r="S144" s="144"/>
      <c r="T144" s="76">
        <f>IF(S144='x. Dropdownmenüs'!$A$38,1,0)</f>
        <v>0</v>
      </c>
      <c r="U144" s="144"/>
      <c r="V144" s="76">
        <f t="shared" si="10"/>
        <v>0</v>
      </c>
      <c r="W144" s="145" t="str">
        <f t="shared" si="13"/>
        <v>gering</v>
      </c>
      <c r="X144" s="78"/>
      <c r="Y144" s="78"/>
      <c r="Z144" s="78"/>
      <c r="AA144" s="78"/>
      <c r="AB144" s="65" t="str">
        <f>IF(K144='x. Dropdownmenüs'!$A$25,IF(OR(X144='x. Dropdownmenüs'!$A$42,Y144='x. Dropdownmenüs'!$A$46),"Tabelle 4. überprüfen","zulässig"),"anderer Versickerungstyp gewählt")</f>
        <v>anderer Versickerungstyp gewählt</v>
      </c>
      <c r="AC144" s="65" t="str">
        <f>IF(AND(K144='x. Dropdownmenüs'!$A$26,L144='x. Dropdownmenüs'!$A$33,W144="gering"),"Zulässig ohne Behandlung wenn Ae&lt;Av",IF(K144='x. Dropdownmenüs'!$A$26,IF(OR(W144="hoch",L144='x. Dropdownmenüs'!$A$33,X144='x. Dropdownmenüs'!$A$42,Y144='x. Dropdownmenüs'!$A$46),"Tabelle 4. überprüfen","zulässig"),"anderer Versickerungstyp gewählt"))</f>
        <v>anderer Versickerungstyp gewählt</v>
      </c>
      <c r="AD144" s="65" t="str">
        <f>IF(AND(K144='x. Dropdownmenüs'!$A$27,L144='x. Dropdownmenüs'!$A$33,W144="gering"),"Zulässig am Ort des Anfalls",IF(K144='x. Dropdownmenüs'!$A$27,IF(OR(W144="hoch",L144='x. Dropdownmenüs'!$A$33,X144='x. Dropdownmenüs'!$A$42,Y144='x. Dropdownmenüs'!$A$46),"Tabelle 4. überprüfen","zulässig"),"anderer Versickerungstyp gewählt"))</f>
        <v>anderer Versickerungstyp gewählt</v>
      </c>
      <c r="AE144" s="65" t="str">
        <f>IF(K144='x. Dropdownmenüs'!$A$28,IF(X144='x. Dropdownmenüs'!$A$42,"nicht zulässig",IF(OR(Y144='x. Dropdownmenüs'!$A$46),"Tabelle 4. überprüfen","zulässig mit Behandlung")),"anderer Versickerungstyp gewählt")</f>
        <v>anderer Versickerungstyp gewählt</v>
      </c>
      <c r="AF144" s="65" t="str">
        <f>IF(K144='x. Dropdownmenüs'!$A$29,"zulässig (beliebig kombinierbar)","anderer Versickerungstyp gewählt")</f>
        <v>anderer Versickerungstyp gewählt</v>
      </c>
    </row>
    <row r="145" spans="1:32" x14ac:dyDescent="0.2">
      <c r="A145" s="168"/>
      <c r="B145" s="169"/>
      <c r="C145" s="147"/>
      <c r="D145" s="129"/>
      <c r="E145" s="130"/>
      <c r="F145" s="131"/>
      <c r="G145" s="163"/>
      <c r="H145" s="135"/>
      <c r="I145" s="136" t="str">
        <f t="shared" si="11"/>
        <v/>
      </c>
      <c r="J145" s="137" t="str">
        <f t="shared" si="12"/>
        <v/>
      </c>
      <c r="K145" s="138"/>
      <c r="L145" s="78"/>
      <c r="M145" s="79"/>
      <c r="N145" s="76">
        <f t="shared" si="7"/>
        <v>0</v>
      </c>
      <c r="O145" s="143"/>
      <c r="P145" s="76">
        <f t="shared" si="8"/>
        <v>0</v>
      </c>
      <c r="Q145" s="143"/>
      <c r="R145" s="76">
        <f t="shared" si="9"/>
        <v>0</v>
      </c>
      <c r="S145" s="144"/>
      <c r="T145" s="76">
        <f>IF(S145='x. Dropdownmenüs'!$A$38,1,0)</f>
        <v>0</v>
      </c>
      <c r="U145" s="144"/>
      <c r="V145" s="76">
        <f t="shared" si="10"/>
        <v>0</v>
      </c>
      <c r="W145" s="145" t="str">
        <f t="shared" si="13"/>
        <v>gering</v>
      </c>
      <c r="X145" s="78"/>
      <c r="Y145" s="78"/>
      <c r="Z145" s="78"/>
      <c r="AA145" s="78"/>
      <c r="AB145" s="65" t="str">
        <f>IF(K145='x. Dropdownmenüs'!$A$25,IF(OR(X145='x. Dropdownmenüs'!$A$42,Y145='x. Dropdownmenüs'!$A$46),"Tabelle 4. überprüfen","zulässig"),"anderer Versickerungstyp gewählt")</f>
        <v>anderer Versickerungstyp gewählt</v>
      </c>
      <c r="AC145" s="65" t="str">
        <f>IF(AND(K145='x. Dropdownmenüs'!$A$26,L145='x. Dropdownmenüs'!$A$33,W145="gering"),"Zulässig ohne Behandlung wenn Ae&lt;Av",IF(K145='x. Dropdownmenüs'!$A$26,IF(OR(W145="hoch",L145='x. Dropdownmenüs'!$A$33,X145='x. Dropdownmenüs'!$A$42,Y145='x. Dropdownmenüs'!$A$46),"Tabelle 4. überprüfen","zulässig"),"anderer Versickerungstyp gewählt"))</f>
        <v>anderer Versickerungstyp gewählt</v>
      </c>
      <c r="AD145" s="65" t="str">
        <f>IF(AND(K145='x. Dropdownmenüs'!$A$27,L145='x. Dropdownmenüs'!$A$33,W145="gering"),"Zulässig am Ort des Anfalls",IF(K145='x. Dropdownmenüs'!$A$27,IF(OR(W145="hoch",L145='x. Dropdownmenüs'!$A$33,X145='x. Dropdownmenüs'!$A$42,Y145='x. Dropdownmenüs'!$A$46),"Tabelle 4. überprüfen","zulässig"),"anderer Versickerungstyp gewählt"))</f>
        <v>anderer Versickerungstyp gewählt</v>
      </c>
      <c r="AE145" s="65" t="str">
        <f>IF(K145='x. Dropdownmenüs'!$A$28,IF(X145='x. Dropdownmenüs'!$A$42,"nicht zulässig",IF(OR(Y145='x. Dropdownmenüs'!$A$46),"Tabelle 4. überprüfen","zulässig mit Behandlung")),"anderer Versickerungstyp gewählt")</f>
        <v>anderer Versickerungstyp gewählt</v>
      </c>
      <c r="AF145" s="65" t="str">
        <f>IF(K145='x. Dropdownmenüs'!$A$29,"zulässig (beliebig kombinierbar)","anderer Versickerungstyp gewählt")</f>
        <v>anderer Versickerungstyp gewählt</v>
      </c>
    </row>
    <row r="146" spans="1:32" x14ac:dyDescent="0.2">
      <c r="A146" s="168"/>
      <c r="B146" s="169"/>
      <c r="C146" s="147"/>
      <c r="D146" s="129"/>
      <c r="E146" s="130"/>
      <c r="F146" s="131"/>
      <c r="G146" s="163"/>
      <c r="H146" s="135"/>
      <c r="I146" s="136" t="str">
        <f t="shared" si="11"/>
        <v/>
      </c>
      <c r="J146" s="137" t="str">
        <f t="shared" si="12"/>
        <v/>
      </c>
      <c r="K146" s="138"/>
      <c r="L146" s="78"/>
      <c r="M146" s="79"/>
      <c r="N146" s="76">
        <f t="shared" si="7"/>
        <v>0</v>
      </c>
      <c r="O146" s="143"/>
      <c r="P146" s="76">
        <f t="shared" si="8"/>
        <v>0</v>
      </c>
      <c r="Q146" s="143"/>
      <c r="R146" s="76">
        <f t="shared" si="9"/>
        <v>0</v>
      </c>
      <c r="S146" s="144"/>
      <c r="T146" s="76">
        <f>IF(S146='x. Dropdownmenüs'!$A$38,1,0)</f>
        <v>0</v>
      </c>
      <c r="U146" s="144"/>
      <c r="V146" s="76">
        <f t="shared" si="10"/>
        <v>0</v>
      </c>
      <c r="W146" s="145" t="str">
        <f t="shared" si="13"/>
        <v>gering</v>
      </c>
      <c r="X146" s="78"/>
      <c r="Y146" s="78"/>
      <c r="Z146" s="78"/>
      <c r="AA146" s="78"/>
      <c r="AB146" s="65" t="str">
        <f>IF(K146='x. Dropdownmenüs'!$A$25,IF(OR(X146='x. Dropdownmenüs'!$A$42,Y146='x. Dropdownmenüs'!$A$46),"Tabelle 4. überprüfen","zulässig"),"anderer Versickerungstyp gewählt")</f>
        <v>anderer Versickerungstyp gewählt</v>
      </c>
      <c r="AC146" s="65" t="str">
        <f>IF(AND(K146='x. Dropdownmenüs'!$A$26,L146='x. Dropdownmenüs'!$A$33,W146="gering"),"Zulässig ohne Behandlung wenn Ae&lt;Av",IF(K146='x. Dropdownmenüs'!$A$26,IF(OR(W146="hoch",L146='x. Dropdownmenüs'!$A$33,X146='x. Dropdownmenüs'!$A$42,Y146='x. Dropdownmenüs'!$A$46),"Tabelle 4. überprüfen","zulässig"),"anderer Versickerungstyp gewählt"))</f>
        <v>anderer Versickerungstyp gewählt</v>
      </c>
      <c r="AD146" s="65" t="str">
        <f>IF(AND(K146='x. Dropdownmenüs'!$A$27,L146='x. Dropdownmenüs'!$A$33,W146="gering"),"Zulässig am Ort des Anfalls",IF(K146='x. Dropdownmenüs'!$A$27,IF(OR(W146="hoch",L146='x. Dropdownmenüs'!$A$33,X146='x. Dropdownmenüs'!$A$42,Y146='x. Dropdownmenüs'!$A$46),"Tabelle 4. überprüfen","zulässig"),"anderer Versickerungstyp gewählt"))</f>
        <v>anderer Versickerungstyp gewählt</v>
      </c>
      <c r="AE146" s="65" t="str">
        <f>IF(K146='x. Dropdownmenüs'!$A$28,IF(X146='x. Dropdownmenüs'!$A$42,"nicht zulässig",IF(OR(Y146='x. Dropdownmenüs'!$A$46),"Tabelle 4. überprüfen","zulässig mit Behandlung")),"anderer Versickerungstyp gewählt")</f>
        <v>anderer Versickerungstyp gewählt</v>
      </c>
      <c r="AF146" s="65" t="str">
        <f>IF(K146='x. Dropdownmenüs'!$A$29,"zulässig (beliebig kombinierbar)","anderer Versickerungstyp gewählt")</f>
        <v>anderer Versickerungstyp gewählt</v>
      </c>
    </row>
    <row r="147" spans="1:32" x14ac:dyDescent="0.2">
      <c r="A147" s="168"/>
      <c r="B147" s="169"/>
      <c r="C147" s="147"/>
      <c r="D147" s="129"/>
      <c r="E147" s="130"/>
      <c r="F147" s="131"/>
      <c r="G147" s="163"/>
      <c r="H147" s="135"/>
      <c r="I147" s="136" t="str">
        <f t="shared" si="11"/>
        <v/>
      </c>
      <c r="J147" s="137" t="str">
        <f t="shared" si="12"/>
        <v/>
      </c>
      <c r="K147" s="138"/>
      <c r="L147" s="78"/>
      <c r="M147" s="79"/>
      <c r="N147" s="76">
        <f t="shared" si="7"/>
        <v>0</v>
      </c>
      <c r="O147" s="143"/>
      <c r="P147" s="76">
        <f t="shared" si="8"/>
        <v>0</v>
      </c>
      <c r="Q147" s="143"/>
      <c r="R147" s="76">
        <f t="shared" si="9"/>
        <v>0</v>
      </c>
      <c r="S147" s="144"/>
      <c r="T147" s="76">
        <f>IF(S147='x. Dropdownmenüs'!$A$38,1,0)</f>
        <v>0</v>
      </c>
      <c r="U147" s="144"/>
      <c r="V147" s="76">
        <f t="shared" si="10"/>
        <v>0</v>
      </c>
      <c r="W147" s="145" t="str">
        <f t="shared" si="13"/>
        <v>gering</v>
      </c>
      <c r="X147" s="78"/>
      <c r="Y147" s="78"/>
      <c r="Z147" s="78"/>
      <c r="AA147" s="78"/>
      <c r="AB147" s="65" t="str">
        <f>IF(K147='x. Dropdownmenüs'!$A$25,IF(OR(X147='x. Dropdownmenüs'!$A$42,Y147='x. Dropdownmenüs'!$A$46),"Tabelle 4. überprüfen","zulässig"),"anderer Versickerungstyp gewählt")</f>
        <v>anderer Versickerungstyp gewählt</v>
      </c>
      <c r="AC147" s="65" t="str">
        <f>IF(AND(K147='x. Dropdownmenüs'!$A$26,L147='x. Dropdownmenüs'!$A$33,W147="gering"),"Zulässig ohne Behandlung wenn Ae&lt;Av",IF(K147='x. Dropdownmenüs'!$A$26,IF(OR(W147="hoch",L147='x. Dropdownmenüs'!$A$33,X147='x. Dropdownmenüs'!$A$42,Y147='x. Dropdownmenüs'!$A$46),"Tabelle 4. überprüfen","zulässig"),"anderer Versickerungstyp gewählt"))</f>
        <v>anderer Versickerungstyp gewählt</v>
      </c>
      <c r="AD147" s="65" t="str">
        <f>IF(AND(K147='x. Dropdownmenüs'!$A$27,L147='x. Dropdownmenüs'!$A$33,W147="gering"),"Zulässig am Ort des Anfalls",IF(K147='x. Dropdownmenüs'!$A$27,IF(OR(W147="hoch",L147='x. Dropdownmenüs'!$A$33,X147='x. Dropdownmenüs'!$A$42,Y147='x. Dropdownmenüs'!$A$46),"Tabelle 4. überprüfen","zulässig"),"anderer Versickerungstyp gewählt"))</f>
        <v>anderer Versickerungstyp gewählt</v>
      </c>
      <c r="AE147" s="65" t="str">
        <f>IF(K147='x. Dropdownmenüs'!$A$28,IF(X147='x. Dropdownmenüs'!$A$42,"nicht zulässig",IF(OR(Y147='x. Dropdownmenüs'!$A$46),"Tabelle 4. überprüfen","zulässig mit Behandlung")),"anderer Versickerungstyp gewählt")</f>
        <v>anderer Versickerungstyp gewählt</v>
      </c>
      <c r="AF147" s="65" t="str">
        <f>IF(K147='x. Dropdownmenüs'!$A$29,"zulässig (beliebig kombinierbar)","anderer Versickerungstyp gewählt")</f>
        <v>anderer Versickerungstyp gewählt</v>
      </c>
    </row>
    <row r="148" spans="1:32" x14ac:dyDescent="0.2">
      <c r="A148" s="168"/>
      <c r="B148" s="169"/>
      <c r="C148" s="147"/>
      <c r="D148" s="129"/>
      <c r="E148" s="130"/>
      <c r="F148" s="131"/>
      <c r="G148" s="163"/>
      <c r="H148" s="135"/>
      <c r="I148" s="136" t="str">
        <f t="shared" si="11"/>
        <v/>
      </c>
      <c r="J148" s="137" t="str">
        <f t="shared" si="12"/>
        <v/>
      </c>
      <c r="K148" s="138"/>
      <c r="L148" s="78"/>
      <c r="M148" s="79"/>
      <c r="N148" s="76">
        <f t="shared" si="7"/>
        <v>0</v>
      </c>
      <c r="O148" s="143"/>
      <c r="P148" s="76">
        <f t="shared" si="8"/>
        <v>0</v>
      </c>
      <c r="Q148" s="143"/>
      <c r="R148" s="76">
        <f t="shared" si="9"/>
        <v>0</v>
      </c>
      <c r="S148" s="144"/>
      <c r="T148" s="76">
        <f>IF(S148='x. Dropdownmenüs'!$A$38,1,0)</f>
        <v>0</v>
      </c>
      <c r="U148" s="144"/>
      <c r="V148" s="76">
        <f t="shared" si="10"/>
        <v>0</v>
      </c>
      <c r="W148" s="145" t="str">
        <f t="shared" si="13"/>
        <v>gering</v>
      </c>
      <c r="X148" s="78"/>
      <c r="Y148" s="78"/>
      <c r="Z148" s="78"/>
      <c r="AA148" s="78"/>
      <c r="AB148" s="65" t="str">
        <f>IF(K148='x. Dropdownmenüs'!$A$25,IF(OR(X148='x. Dropdownmenüs'!$A$42,Y148='x. Dropdownmenüs'!$A$46),"Tabelle 4. überprüfen","zulässig"),"anderer Versickerungstyp gewählt")</f>
        <v>anderer Versickerungstyp gewählt</v>
      </c>
      <c r="AC148" s="65" t="str">
        <f>IF(AND(K148='x. Dropdownmenüs'!$A$26,L148='x. Dropdownmenüs'!$A$33,W148="gering"),"Zulässig ohne Behandlung wenn Ae&lt;Av",IF(K148='x. Dropdownmenüs'!$A$26,IF(OR(W148="hoch",L148='x. Dropdownmenüs'!$A$33,X148='x. Dropdownmenüs'!$A$42,Y148='x. Dropdownmenüs'!$A$46),"Tabelle 4. überprüfen","zulässig"),"anderer Versickerungstyp gewählt"))</f>
        <v>anderer Versickerungstyp gewählt</v>
      </c>
      <c r="AD148" s="65" t="str">
        <f>IF(AND(K148='x. Dropdownmenüs'!$A$27,L148='x. Dropdownmenüs'!$A$33,W148="gering"),"Zulässig am Ort des Anfalls",IF(K148='x. Dropdownmenüs'!$A$27,IF(OR(W148="hoch",L148='x. Dropdownmenüs'!$A$33,X148='x. Dropdownmenüs'!$A$42,Y148='x. Dropdownmenüs'!$A$46),"Tabelle 4. überprüfen","zulässig"),"anderer Versickerungstyp gewählt"))</f>
        <v>anderer Versickerungstyp gewählt</v>
      </c>
      <c r="AE148" s="65" t="str">
        <f>IF(K148='x. Dropdownmenüs'!$A$28,IF(X148='x. Dropdownmenüs'!$A$42,"nicht zulässig",IF(OR(Y148='x. Dropdownmenüs'!$A$46),"Tabelle 4. überprüfen","zulässig mit Behandlung")),"anderer Versickerungstyp gewählt")</f>
        <v>anderer Versickerungstyp gewählt</v>
      </c>
      <c r="AF148" s="65" t="str">
        <f>IF(K148='x. Dropdownmenüs'!$A$29,"zulässig (beliebig kombinierbar)","anderer Versickerungstyp gewählt")</f>
        <v>anderer Versickerungstyp gewählt</v>
      </c>
    </row>
    <row r="149" spans="1:32" x14ac:dyDescent="0.2">
      <c r="A149" s="168"/>
      <c r="B149" s="169"/>
      <c r="C149" s="147"/>
      <c r="D149" s="129"/>
      <c r="E149" s="130"/>
      <c r="F149" s="131"/>
      <c r="G149" s="163"/>
      <c r="H149" s="135"/>
      <c r="I149" s="136" t="str">
        <f t="shared" si="11"/>
        <v/>
      </c>
      <c r="J149" s="137" t="str">
        <f t="shared" si="12"/>
        <v/>
      </c>
      <c r="K149" s="138"/>
      <c r="L149" s="78"/>
      <c r="M149" s="79"/>
      <c r="N149" s="76">
        <f t="shared" si="7"/>
        <v>0</v>
      </c>
      <c r="O149" s="143"/>
      <c r="P149" s="76">
        <f t="shared" si="8"/>
        <v>0</v>
      </c>
      <c r="Q149" s="143"/>
      <c r="R149" s="76">
        <f t="shared" si="9"/>
        <v>0</v>
      </c>
      <c r="S149" s="144"/>
      <c r="T149" s="76">
        <f>IF(S149='x. Dropdownmenüs'!$A$38,1,0)</f>
        <v>0</v>
      </c>
      <c r="U149" s="144"/>
      <c r="V149" s="76">
        <f t="shared" si="10"/>
        <v>0</v>
      </c>
      <c r="W149" s="145" t="str">
        <f t="shared" si="13"/>
        <v>gering</v>
      </c>
      <c r="X149" s="78"/>
      <c r="Y149" s="78"/>
      <c r="Z149" s="78"/>
      <c r="AA149" s="78"/>
      <c r="AB149" s="65" t="str">
        <f>IF(K149='x. Dropdownmenüs'!$A$25,IF(OR(X149='x. Dropdownmenüs'!$A$42,Y149='x. Dropdownmenüs'!$A$46),"Tabelle 4. überprüfen","zulässig"),"anderer Versickerungstyp gewählt")</f>
        <v>anderer Versickerungstyp gewählt</v>
      </c>
      <c r="AC149" s="65" t="str">
        <f>IF(AND(K149='x. Dropdownmenüs'!$A$26,L149='x. Dropdownmenüs'!$A$33,W149="gering"),"Zulässig ohne Behandlung wenn Ae&lt;Av",IF(K149='x. Dropdownmenüs'!$A$26,IF(OR(W149="hoch",L149='x. Dropdownmenüs'!$A$33,X149='x. Dropdownmenüs'!$A$42,Y149='x. Dropdownmenüs'!$A$46),"Tabelle 4. überprüfen","zulässig"),"anderer Versickerungstyp gewählt"))</f>
        <v>anderer Versickerungstyp gewählt</v>
      </c>
      <c r="AD149" s="65" t="str">
        <f>IF(AND(K149='x. Dropdownmenüs'!$A$27,L149='x. Dropdownmenüs'!$A$33,W149="gering"),"Zulässig am Ort des Anfalls",IF(K149='x. Dropdownmenüs'!$A$27,IF(OR(W149="hoch",L149='x. Dropdownmenüs'!$A$33,X149='x. Dropdownmenüs'!$A$42,Y149='x. Dropdownmenüs'!$A$46),"Tabelle 4. überprüfen","zulässig"),"anderer Versickerungstyp gewählt"))</f>
        <v>anderer Versickerungstyp gewählt</v>
      </c>
      <c r="AE149" s="65" t="str">
        <f>IF(K149='x. Dropdownmenüs'!$A$28,IF(X149='x. Dropdownmenüs'!$A$42,"nicht zulässig",IF(OR(Y149='x. Dropdownmenüs'!$A$46),"Tabelle 4. überprüfen","zulässig mit Behandlung")),"anderer Versickerungstyp gewählt")</f>
        <v>anderer Versickerungstyp gewählt</v>
      </c>
      <c r="AF149" s="65" t="str">
        <f>IF(K149='x. Dropdownmenüs'!$A$29,"zulässig (beliebig kombinierbar)","anderer Versickerungstyp gewählt")</f>
        <v>anderer Versickerungstyp gewählt</v>
      </c>
    </row>
    <row r="150" spans="1:32" x14ac:dyDescent="0.2">
      <c r="A150" s="168"/>
      <c r="B150" s="169"/>
      <c r="C150" s="147"/>
      <c r="D150" s="129"/>
      <c r="E150" s="130"/>
      <c r="F150" s="131"/>
      <c r="G150" s="163"/>
      <c r="H150" s="135"/>
      <c r="I150" s="136" t="str">
        <f t="shared" si="11"/>
        <v/>
      </c>
      <c r="J150" s="137" t="str">
        <f t="shared" si="12"/>
        <v/>
      </c>
      <c r="K150" s="138"/>
      <c r="L150" s="78"/>
      <c r="M150" s="79"/>
      <c r="N150" s="76">
        <f t="shared" ref="N150:N202" si="14">M150/1000</f>
        <v>0</v>
      </c>
      <c r="O150" s="143"/>
      <c r="P150" s="76">
        <f t="shared" ref="P150:P202" si="15">IF(O150&lt;0.04,0,IF(AND(O150&gt;=0.04,O150&lt;=0.08),1,IF(O150&gt;0.08,2)))</f>
        <v>0</v>
      </c>
      <c r="Q150" s="143"/>
      <c r="R150" s="76">
        <f t="shared" ref="R150:R202" si="16">IF(Q150&gt;0.08,1,0)</f>
        <v>0</v>
      </c>
      <c r="S150" s="144"/>
      <c r="T150" s="76">
        <f>IF(S150='x. Dropdownmenüs'!$A$38,1,0)</f>
        <v>0</v>
      </c>
      <c r="U150" s="144"/>
      <c r="V150" s="76">
        <f t="shared" ref="V150:V202" si="17">ROUND(N150+P150+R150+T150-U150,0)</f>
        <v>0</v>
      </c>
      <c r="W150" s="145" t="str">
        <f t="shared" si="13"/>
        <v>gering</v>
      </c>
      <c r="X150" s="78"/>
      <c r="Y150" s="78"/>
      <c r="Z150" s="78"/>
      <c r="AA150" s="78"/>
      <c r="AB150" s="65" t="str">
        <f>IF(K150='x. Dropdownmenüs'!$A$25,IF(OR(X150='x. Dropdownmenüs'!$A$42,Y150='x. Dropdownmenüs'!$A$46),"Tabelle 4. überprüfen","zulässig"),"anderer Versickerungstyp gewählt")</f>
        <v>anderer Versickerungstyp gewählt</v>
      </c>
      <c r="AC150" s="65" t="str">
        <f>IF(AND(K150='x. Dropdownmenüs'!$A$26,L150='x. Dropdownmenüs'!$A$33,W150="gering"),"Zulässig ohne Behandlung wenn Ae&lt;Av",IF(K150='x. Dropdownmenüs'!$A$26,IF(OR(W150="hoch",L150='x. Dropdownmenüs'!$A$33,X150='x. Dropdownmenüs'!$A$42,Y150='x. Dropdownmenüs'!$A$46),"Tabelle 4. überprüfen","zulässig"),"anderer Versickerungstyp gewählt"))</f>
        <v>anderer Versickerungstyp gewählt</v>
      </c>
      <c r="AD150" s="65" t="str">
        <f>IF(AND(K150='x. Dropdownmenüs'!$A$27,L150='x. Dropdownmenüs'!$A$33,W150="gering"),"Zulässig am Ort des Anfalls",IF(K150='x. Dropdownmenüs'!$A$27,IF(OR(W150="hoch",L150='x. Dropdownmenüs'!$A$33,X150='x. Dropdownmenüs'!$A$42,Y150='x. Dropdownmenüs'!$A$46),"Tabelle 4. überprüfen","zulässig"),"anderer Versickerungstyp gewählt"))</f>
        <v>anderer Versickerungstyp gewählt</v>
      </c>
      <c r="AE150" s="65" t="str">
        <f>IF(K150='x. Dropdownmenüs'!$A$28,IF(X150='x. Dropdownmenüs'!$A$42,"nicht zulässig",IF(OR(Y150='x. Dropdownmenüs'!$A$46),"Tabelle 4. überprüfen","zulässig mit Behandlung")),"anderer Versickerungstyp gewählt")</f>
        <v>anderer Versickerungstyp gewählt</v>
      </c>
      <c r="AF150" s="65" t="str">
        <f>IF(K150='x. Dropdownmenüs'!$A$29,"zulässig (beliebig kombinierbar)","anderer Versickerungstyp gewählt")</f>
        <v>anderer Versickerungstyp gewählt</v>
      </c>
    </row>
    <row r="151" spans="1:32" x14ac:dyDescent="0.2">
      <c r="A151" s="168"/>
      <c r="B151" s="169"/>
      <c r="C151" s="147"/>
      <c r="D151" s="129"/>
      <c r="E151" s="130"/>
      <c r="F151" s="131"/>
      <c r="G151" s="163"/>
      <c r="H151" s="135"/>
      <c r="I151" s="136" t="str">
        <f t="shared" ref="I151:I202" si="18">IFERROR(D151/H151,"")</f>
        <v/>
      </c>
      <c r="J151" s="137" t="str">
        <f t="shared" ref="J151:J202" si="19">IF(ISNONTEXT(I151),IF(I151&gt;=5,"ja","nein"),"")</f>
        <v/>
      </c>
      <c r="K151" s="138"/>
      <c r="L151" s="78"/>
      <c r="M151" s="79"/>
      <c r="N151" s="76">
        <f t="shared" si="14"/>
        <v>0</v>
      </c>
      <c r="O151" s="143"/>
      <c r="P151" s="76">
        <f t="shared" si="15"/>
        <v>0</v>
      </c>
      <c r="Q151" s="143"/>
      <c r="R151" s="76">
        <f t="shared" si="16"/>
        <v>0</v>
      </c>
      <c r="S151" s="144"/>
      <c r="T151" s="76">
        <f>IF(S151='x. Dropdownmenüs'!$A$38,1,0)</f>
        <v>0</v>
      </c>
      <c r="U151" s="144"/>
      <c r="V151" s="76">
        <f t="shared" si="17"/>
        <v>0</v>
      </c>
      <c r="W151" s="145" t="str">
        <f t="shared" ref="W151:W202" si="20">IF(V151&lt;5,"gering",IF(AND(V151&gt;=5,V151&lt;=14),"mittel",IF(V151&gt;14,"hoch")))</f>
        <v>gering</v>
      </c>
      <c r="X151" s="78"/>
      <c r="Y151" s="78"/>
      <c r="Z151" s="78"/>
      <c r="AA151" s="78"/>
      <c r="AB151" s="65" t="str">
        <f>IF(K151='x. Dropdownmenüs'!$A$25,IF(OR(X151='x. Dropdownmenüs'!$A$42,Y151='x. Dropdownmenüs'!$A$46),"Tabelle 4. überprüfen","zulässig"),"anderer Versickerungstyp gewählt")</f>
        <v>anderer Versickerungstyp gewählt</v>
      </c>
      <c r="AC151" s="65" t="str">
        <f>IF(AND(K151='x. Dropdownmenüs'!$A$26,L151='x. Dropdownmenüs'!$A$33,W151="gering"),"Zulässig ohne Behandlung wenn Ae&lt;Av",IF(K151='x. Dropdownmenüs'!$A$26,IF(OR(W151="hoch",L151='x. Dropdownmenüs'!$A$33,X151='x. Dropdownmenüs'!$A$42,Y151='x. Dropdownmenüs'!$A$46),"Tabelle 4. überprüfen","zulässig"),"anderer Versickerungstyp gewählt"))</f>
        <v>anderer Versickerungstyp gewählt</v>
      </c>
      <c r="AD151" s="65" t="str">
        <f>IF(AND(K151='x. Dropdownmenüs'!$A$27,L151='x. Dropdownmenüs'!$A$33,W151="gering"),"Zulässig am Ort des Anfalls",IF(K151='x. Dropdownmenüs'!$A$27,IF(OR(W151="hoch",L151='x. Dropdownmenüs'!$A$33,X151='x. Dropdownmenüs'!$A$42,Y151='x. Dropdownmenüs'!$A$46),"Tabelle 4. überprüfen","zulässig"),"anderer Versickerungstyp gewählt"))</f>
        <v>anderer Versickerungstyp gewählt</v>
      </c>
      <c r="AE151" s="65" t="str">
        <f>IF(K151='x. Dropdownmenüs'!$A$28,IF(X151='x. Dropdownmenüs'!$A$42,"nicht zulässig",IF(OR(Y151='x. Dropdownmenüs'!$A$46),"Tabelle 4. überprüfen","zulässig mit Behandlung")),"anderer Versickerungstyp gewählt")</f>
        <v>anderer Versickerungstyp gewählt</v>
      </c>
      <c r="AF151" s="65" t="str">
        <f>IF(K151='x. Dropdownmenüs'!$A$29,"zulässig (beliebig kombinierbar)","anderer Versickerungstyp gewählt")</f>
        <v>anderer Versickerungstyp gewählt</v>
      </c>
    </row>
    <row r="152" spans="1:32" x14ac:dyDescent="0.2">
      <c r="A152" s="168"/>
      <c r="B152" s="169"/>
      <c r="C152" s="147"/>
      <c r="D152" s="129"/>
      <c r="E152" s="130"/>
      <c r="F152" s="131"/>
      <c r="G152" s="163"/>
      <c r="H152" s="135"/>
      <c r="I152" s="136" t="str">
        <f t="shared" si="18"/>
        <v/>
      </c>
      <c r="J152" s="137" t="str">
        <f t="shared" si="19"/>
        <v/>
      </c>
      <c r="K152" s="138"/>
      <c r="L152" s="78"/>
      <c r="M152" s="79"/>
      <c r="N152" s="76">
        <f t="shared" si="14"/>
        <v>0</v>
      </c>
      <c r="O152" s="143"/>
      <c r="P152" s="76">
        <f t="shared" si="15"/>
        <v>0</v>
      </c>
      <c r="Q152" s="143"/>
      <c r="R152" s="76">
        <f t="shared" si="16"/>
        <v>0</v>
      </c>
      <c r="S152" s="144"/>
      <c r="T152" s="76">
        <f>IF(S152='x. Dropdownmenüs'!$A$38,1,0)</f>
        <v>0</v>
      </c>
      <c r="U152" s="144"/>
      <c r="V152" s="76">
        <f t="shared" si="17"/>
        <v>0</v>
      </c>
      <c r="W152" s="145" t="str">
        <f t="shared" si="20"/>
        <v>gering</v>
      </c>
      <c r="X152" s="78"/>
      <c r="Y152" s="78"/>
      <c r="Z152" s="78"/>
      <c r="AA152" s="78"/>
      <c r="AB152" s="65" t="str">
        <f>IF(K152='x. Dropdownmenüs'!$A$25,IF(OR(X152='x. Dropdownmenüs'!$A$42,Y152='x. Dropdownmenüs'!$A$46),"Tabelle 4. überprüfen","zulässig"),"anderer Versickerungstyp gewählt")</f>
        <v>anderer Versickerungstyp gewählt</v>
      </c>
      <c r="AC152" s="65" t="str">
        <f>IF(AND(K152='x. Dropdownmenüs'!$A$26,L152='x. Dropdownmenüs'!$A$33,W152="gering"),"Zulässig ohne Behandlung wenn Ae&lt;Av",IF(K152='x. Dropdownmenüs'!$A$26,IF(OR(W152="hoch",L152='x. Dropdownmenüs'!$A$33,X152='x. Dropdownmenüs'!$A$42,Y152='x. Dropdownmenüs'!$A$46),"Tabelle 4. überprüfen","zulässig"),"anderer Versickerungstyp gewählt"))</f>
        <v>anderer Versickerungstyp gewählt</v>
      </c>
      <c r="AD152" s="65" t="str">
        <f>IF(AND(K152='x. Dropdownmenüs'!$A$27,L152='x. Dropdownmenüs'!$A$33,W152="gering"),"Zulässig am Ort des Anfalls",IF(K152='x. Dropdownmenüs'!$A$27,IF(OR(W152="hoch",L152='x. Dropdownmenüs'!$A$33,X152='x. Dropdownmenüs'!$A$42,Y152='x. Dropdownmenüs'!$A$46),"Tabelle 4. überprüfen","zulässig"),"anderer Versickerungstyp gewählt"))</f>
        <v>anderer Versickerungstyp gewählt</v>
      </c>
      <c r="AE152" s="65" t="str">
        <f>IF(K152='x. Dropdownmenüs'!$A$28,IF(X152='x. Dropdownmenüs'!$A$42,"nicht zulässig",IF(OR(Y152='x. Dropdownmenüs'!$A$46),"Tabelle 4. überprüfen","zulässig mit Behandlung")),"anderer Versickerungstyp gewählt")</f>
        <v>anderer Versickerungstyp gewählt</v>
      </c>
      <c r="AF152" s="65" t="str">
        <f>IF(K152='x. Dropdownmenüs'!$A$29,"zulässig (beliebig kombinierbar)","anderer Versickerungstyp gewählt")</f>
        <v>anderer Versickerungstyp gewählt</v>
      </c>
    </row>
    <row r="153" spans="1:32" x14ac:dyDescent="0.2">
      <c r="A153" s="168"/>
      <c r="B153" s="169"/>
      <c r="C153" s="147"/>
      <c r="D153" s="129"/>
      <c r="E153" s="130"/>
      <c r="F153" s="131"/>
      <c r="G153" s="163"/>
      <c r="H153" s="135"/>
      <c r="I153" s="136" t="str">
        <f t="shared" si="18"/>
        <v/>
      </c>
      <c r="J153" s="137" t="str">
        <f t="shared" si="19"/>
        <v/>
      </c>
      <c r="K153" s="138"/>
      <c r="L153" s="78"/>
      <c r="M153" s="79"/>
      <c r="N153" s="76">
        <f t="shared" si="14"/>
        <v>0</v>
      </c>
      <c r="O153" s="143"/>
      <c r="P153" s="76">
        <f t="shared" si="15"/>
        <v>0</v>
      </c>
      <c r="Q153" s="143"/>
      <c r="R153" s="76">
        <f t="shared" si="16"/>
        <v>0</v>
      </c>
      <c r="S153" s="144"/>
      <c r="T153" s="76">
        <f>IF(S153='x. Dropdownmenüs'!$A$38,1,0)</f>
        <v>0</v>
      </c>
      <c r="U153" s="144"/>
      <c r="V153" s="76">
        <f t="shared" si="17"/>
        <v>0</v>
      </c>
      <c r="W153" s="145" t="str">
        <f t="shared" si="20"/>
        <v>gering</v>
      </c>
      <c r="X153" s="78"/>
      <c r="Y153" s="78"/>
      <c r="Z153" s="78"/>
      <c r="AA153" s="78"/>
      <c r="AB153" s="65" t="str">
        <f>IF(K153='x. Dropdownmenüs'!$A$25,IF(OR(X153='x. Dropdownmenüs'!$A$42,Y153='x. Dropdownmenüs'!$A$46),"Tabelle 4. überprüfen","zulässig"),"anderer Versickerungstyp gewählt")</f>
        <v>anderer Versickerungstyp gewählt</v>
      </c>
      <c r="AC153" s="65" t="str">
        <f>IF(AND(K153='x. Dropdownmenüs'!$A$26,L153='x. Dropdownmenüs'!$A$33,W153="gering"),"Zulässig ohne Behandlung wenn Ae&lt;Av",IF(K153='x. Dropdownmenüs'!$A$26,IF(OR(W153="hoch",L153='x. Dropdownmenüs'!$A$33,X153='x. Dropdownmenüs'!$A$42,Y153='x. Dropdownmenüs'!$A$46),"Tabelle 4. überprüfen","zulässig"),"anderer Versickerungstyp gewählt"))</f>
        <v>anderer Versickerungstyp gewählt</v>
      </c>
      <c r="AD153" s="65" t="str">
        <f>IF(AND(K153='x. Dropdownmenüs'!$A$27,L153='x. Dropdownmenüs'!$A$33,W153="gering"),"Zulässig am Ort des Anfalls",IF(K153='x. Dropdownmenüs'!$A$27,IF(OR(W153="hoch",L153='x. Dropdownmenüs'!$A$33,X153='x. Dropdownmenüs'!$A$42,Y153='x. Dropdownmenüs'!$A$46),"Tabelle 4. überprüfen","zulässig"),"anderer Versickerungstyp gewählt"))</f>
        <v>anderer Versickerungstyp gewählt</v>
      </c>
      <c r="AE153" s="65" t="str">
        <f>IF(K153='x. Dropdownmenüs'!$A$28,IF(X153='x. Dropdownmenüs'!$A$42,"nicht zulässig",IF(OR(Y153='x. Dropdownmenüs'!$A$46),"Tabelle 4. überprüfen","zulässig mit Behandlung")),"anderer Versickerungstyp gewählt")</f>
        <v>anderer Versickerungstyp gewählt</v>
      </c>
      <c r="AF153" s="65" t="str">
        <f>IF(K153='x. Dropdownmenüs'!$A$29,"zulässig (beliebig kombinierbar)","anderer Versickerungstyp gewählt")</f>
        <v>anderer Versickerungstyp gewählt</v>
      </c>
    </row>
    <row r="154" spans="1:32" x14ac:dyDescent="0.2">
      <c r="A154" s="168"/>
      <c r="B154" s="169"/>
      <c r="C154" s="147"/>
      <c r="D154" s="129"/>
      <c r="E154" s="130"/>
      <c r="F154" s="131"/>
      <c r="G154" s="163"/>
      <c r="H154" s="135"/>
      <c r="I154" s="136" t="str">
        <f t="shared" si="18"/>
        <v/>
      </c>
      <c r="J154" s="137" t="str">
        <f t="shared" si="19"/>
        <v/>
      </c>
      <c r="K154" s="138"/>
      <c r="L154" s="78"/>
      <c r="M154" s="79"/>
      <c r="N154" s="76">
        <f t="shared" si="14"/>
        <v>0</v>
      </c>
      <c r="O154" s="143"/>
      <c r="P154" s="76">
        <f t="shared" si="15"/>
        <v>0</v>
      </c>
      <c r="Q154" s="143"/>
      <c r="R154" s="76">
        <f t="shared" si="16"/>
        <v>0</v>
      </c>
      <c r="S154" s="144"/>
      <c r="T154" s="76">
        <f>IF(S154='x. Dropdownmenüs'!$A$38,1,0)</f>
        <v>0</v>
      </c>
      <c r="U154" s="144"/>
      <c r="V154" s="76">
        <f t="shared" si="17"/>
        <v>0</v>
      </c>
      <c r="W154" s="145" t="str">
        <f t="shared" si="20"/>
        <v>gering</v>
      </c>
      <c r="X154" s="78"/>
      <c r="Y154" s="78"/>
      <c r="Z154" s="78"/>
      <c r="AA154" s="78"/>
      <c r="AB154" s="65" t="str">
        <f>IF(K154='x. Dropdownmenüs'!$A$25,IF(OR(X154='x. Dropdownmenüs'!$A$42,Y154='x. Dropdownmenüs'!$A$46),"Tabelle 4. überprüfen","zulässig"),"anderer Versickerungstyp gewählt")</f>
        <v>anderer Versickerungstyp gewählt</v>
      </c>
      <c r="AC154" s="65" t="str">
        <f>IF(AND(K154='x. Dropdownmenüs'!$A$26,L154='x. Dropdownmenüs'!$A$33,W154="gering"),"Zulässig ohne Behandlung wenn Ae&lt;Av",IF(K154='x. Dropdownmenüs'!$A$26,IF(OR(W154="hoch",L154='x. Dropdownmenüs'!$A$33,X154='x. Dropdownmenüs'!$A$42,Y154='x. Dropdownmenüs'!$A$46),"Tabelle 4. überprüfen","zulässig"),"anderer Versickerungstyp gewählt"))</f>
        <v>anderer Versickerungstyp gewählt</v>
      </c>
      <c r="AD154" s="65" t="str">
        <f>IF(AND(K154='x. Dropdownmenüs'!$A$27,L154='x. Dropdownmenüs'!$A$33,W154="gering"),"Zulässig am Ort des Anfalls",IF(K154='x. Dropdownmenüs'!$A$27,IF(OR(W154="hoch",L154='x. Dropdownmenüs'!$A$33,X154='x. Dropdownmenüs'!$A$42,Y154='x. Dropdownmenüs'!$A$46),"Tabelle 4. überprüfen","zulässig"),"anderer Versickerungstyp gewählt"))</f>
        <v>anderer Versickerungstyp gewählt</v>
      </c>
      <c r="AE154" s="65" t="str">
        <f>IF(K154='x. Dropdownmenüs'!$A$28,IF(X154='x. Dropdownmenüs'!$A$42,"nicht zulässig",IF(OR(Y154='x. Dropdownmenüs'!$A$46),"Tabelle 4. überprüfen","zulässig mit Behandlung")),"anderer Versickerungstyp gewählt")</f>
        <v>anderer Versickerungstyp gewählt</v>
      </c>
      <c r="AF154" s="65" t="str">
        <f>IF(K154='x. Dropdownmenüs'!$A$29,"zulässig (beliebig kombinierbar)","anderer Versickerungstyp gewählt")</f>
        <v>anderer Versickerungstyp gewählt</v>
      </c>
    </row>
    <row r="155" spans="1:32" x14ac:dyDescent="0.2">
      <c r="A155" s="168"/>
      <c r="B155" s="169"/>
      <c r="C155" s="147"/>
      <c r="D155" s="129"/>
      <c r="E155" s="130"/>
      <c r="F155" s="131"/>
      <c r="G155" s="163"/>
      <c r="H155" s="135"/>
      <c r="I155" s="136" t="str">
        <f t="shared" si="18"/>
        <v/>
      </c>
      <c r="J155" s="137" t="str">
        <f t="shared" si="19"/>
        <v/>
      </c>
      <c r="K155" s="138"/>
      <c r="L155" s="78"/>
      <c r="M155" s="79"/>
      <c r="N155" s="76">
        <f t="shared" si="14"/>
        <v>0</v>
      </c>
      <c r="O155" s="143"/>
      <c r="P155" s="76">
        <f t="shared" si="15"/>
        <v>0</v>
      </c>
      <c r="Q155" s="143"/>
      <c r="R155" s="76">
        <f t="shared" si="16"/>
        <v>0</v>
      </c>
      <c r="S155" s="144"/>
      <c r="T155" s="76">
        <f>IF(S155='x. Dropdownmenüs'!$A$38,1,0)</f>
        <v>0</v>
      </c>
      <c r="U155" s="144"/>
      <c r="V155" s="76">
        <f t="shared" si="17"/>
        <v>0</v>
      </c>
      <c r="W155" s="145" t="str">
        <f t="shared" si="20"/>
        <v>gering</v>
      </c>
      <c r="X155" s="78"/>
      <c r="Y155" s="78"/>
      <c r="Z155" s="78"/>
      <c r="AA155" s="78"/>
      <c r="AB155" s="65" t="str">
        <f>IF(K155='x. Dropdownmenüs'!$A$25,IF(OR(X155='x. Dropdownmenüs'!$A$42,Y155='x. Dropdownmenüs'!$A$46),"Tabelle 4. überprüfen","zulässig"),"anderer Versickerungstyp gewählt")</f>
        <v>anderer Versickerungstyp gewählt</v>
      </c>
      <c r="AC155" s="65" t="str">
        <f>IF(AND(K155='x. Dropdownmenüs'!$A$26,L155='x. Dropdownmenüs'!$A$33,W155="gering"),"Zulässig ohne Behandlung wenn Ae&lt;Av",IF(K155='x. Dropdownmenüs'!$A$26,IF(OR(W155="hoch",L155='x. Dropdownmenüs'!$A$33,X155='x. Dropdownmenüs'!$A$42,Y155='x. Dropdownmenüs'!$A$46),"Tabelle 4. überprüfen","zulässig"),"anderer Versickerungstyp gewählt"))</f>
        <v>anderer Versickerungstyp gewählt</v>
      </c>
      <c r="AD155" s="65" t="str">
        <f>IF(AND(K155='x. Dropdownmenüs'!$A$27,L155='x. Dropdownmenüs'!$A$33,W155="gering"),"Zulässig am Ort des Anfalls",IF(K155='x. Dropdownmenüs'!$A$27,IF(OR(W155="hoch",L155='x. Dropdownmenüs'!$A$33,X155='x. Dropdownmenüs'!$A$42,Y155='x. Dropdownmenüs'!$A$46),"Tabelle 4. überprüfen","zulässig"),"anderer Versickerungstyp gewählt"))</f>
        <v>anderer Versickerungstyp gewählt</v>
      </c>
      <c r="AE155" s="65" t="str">
        <f>IF(K155='x. Dropdownmenüs'!$A$28,IF(X155='x. Dropdownmenüs'!$A$42,"nicht zulässig",IF(OR(Y155='x. Dropdownmenüs'!$A$46),"Tabelle 4. überprüfen","zulässig mit Behandlung")),"anderer Versickerungstyp gewählt")</f>
        <v>anderer Versickerungstyp gewählt</v>
      </c>
      <c r="AF155" s="65" t="str">
        <f>IF(K155='x. Dropdownmenüs'!$A$29,"zulässig (beliebig kombinierbar)","anderer Versickerungstyp gewählt")</f>
        <v>anderer Versickerungstyp gewählt</v>
      </c>
    </row>
    <row r="156" spans="1:32" x14ac:dyDescent="0.2">
      <c r="A156" s="168"/>
      <c r="B156" s="169"/>
      <c r="C156" s="147"/>
      <c r="D156" s="129"/>
      <c r="E156" s="130"/>
      <c r="F156" s="131"/>
      <c r="G156" s="163"/>
      <c r="H156" s="135"/>
      <c r="I156" s="136" t="str">
        <f t="shared" si="18"/>
        <v/>
      </c>
      <c r="J156" s="137" t="str">
        <f t="shared" si="19"/>
        <v/>
      </c>
      <c r="K156" s="138"/>
      <c r="L156" s="78"/>
      <c r="M156" s="79"/>
      <c r="N156" s="76">
        <f t="shared" si="14"/>
        <v>0</v>
      </c>
      <c r="O156" s="143"/>
      <c r="P156" s="76">
        <f t="shared" si="15"/>
        <v>0</v>
      </c>
      <c r="Q156" s="143"/>
      <c r="R156" s="76">
        <f t="shared" si="16"/>
        <v>0</v>
      </c>
      <c r="S156" s="144"/>
      <c r="T156" s="76">
        <f>IF(S156='x. Dropdownmenüs'!$A$38,1,0)</f>
        <v>0</v>
      </c>
      <c r="U156" s="144"/>
      <c r="V156" s="76">
        <f t="shared" si="17"/>
        <v>0</v>
      </c>
      <c r="W156" s="145" t="str">
        <f t="shared" si="20"/>
        <v>gering</v>
      </c>
      <c r="X156" s="78"/>
      <c r="Y156" s="78"/>
      <c r="Z156" s="78"/>
      <c r="AA156" s="78"/>
      <c r="AB156" s="65" t="str">
        <f>IF(K156='x. Dropdownmenüs'!$A$25,IF(OR(X156='x. Dropdownmenüs'!$A$42,Y156='x. Dropdownmenüs'!$A$46),"Tabelle 4. überprüfen","zulässig"),"anderer Versickerungstyp gewählt")</f>
        <v>anderer Versickerungstyp gewählt</v>
      </c>
      <c r="AC156" s="65" t="str">
        <f>IF(AND(K156='x. Dropdownmenüs'!$A$26,L156='x. Dropdownmenüs'!$A$33,W156="gering"),"Zulässig ohne Behandlung wenn Ae&lt;Av",IF(K156='x. Dropdownmenüs'!$A$26,IF(OR(W156="hoch",L156='x. Dropdownmenüs'!$A$33,X156='x. Dropdownmenüs'!$A$42,Y156='x. Dropdownmenüs'!$A$46),"Tabelle 4. überprüfen","zulässig"),"anderer Versickerungstyp gewählt"))</f>
        <v>anderer Versickerungstyp gewählt</v>
      </c>
      <c r="AD156" s="65" t="str">
        <f>IF(AND(K156='x. Dropdownmenüs'!$A$27,L156='x. Dropdownmenüs'!$A$33,W156="gering"),"Zulässig am Ort des Anfalls",IF(K156='x. Dropdownmenüs'!$A$27,IF(OR(W156="hoch",L156='x. Dropdownmenüs'!$A$33,X156='x. Dropdownmenüs'!$A$42,Y156='x. Dropdownmenüs'!$A$46),"Tabelle 4. überprüfen","zulässig"),"anderer Versickerungstyp gewählt"))</f>
        <v>anderer Versickerungstyp gewählt</v>
      </c>
      <c r="AE156" s="65" t="str">
        <f>IF(K156='x. Dropdownmenüs'!$A$28,IF(X156='x. Dropdownmenüs'!$A$42,"nicht zulässig",IF(OR(Y156='x. Dropdownmenüs'!$A$46),"Tabelle 4. überprüfen","zulässig mit Behandlung")),"anderer Versickerungstyp gewählt")</f>
        <v>anderer Versickerungstyp gewählt</v>
      </c>
      <c r="AF156" s="65" t="str">
        <f>IF(K156='x. Dropdownmenüs'!$A$29,"zulässig (beliebig kombinierbar)","anderer Versickerungstyp gewählt")</f>
        <v>anderer Versickerungstyp gewählt</v>
      </c>
    </row>
    <row r="157" spans="1:32" x14ac:dyDescent="0.2">
      <c r="A157" s="168"/>
      <c r="B157" s="169"/>
      <c r="C157" s="147"/>
      <c r="D157" s="129"/>
      <c r="E157" s="130"/>
      <c r="F157" s="131"/>
      <c r="G157" s="163"/>
      <c r="H157" s="135"/>
      <c r="I157" s="136" t="str">
        <f t="shared" si="18"/>
        <v/>
      </c>
      <c r="J157" s="137" t="str">
        <f t="shared" si="19"/>
        <v/>
      </c>
      <c r="K157" s="138"/>
      <c r="L157" s="78"/>
      <c r="M157" s="79"/>
      <c r="N157" s="76">
        <f t="shared" si="14"/>
        <v>0</v>
      </c>
      <c r="O157" s="143"/>
      <c r="P157" s="76">
        <f t="shared" si="15"/>
        <v>0</v>
      </c>
      <c r="Q157" s="143"/>
      <c r="R157" s="76">
        <f t="shared" si="16"/>
        <v>0</v>
      </c>
      <c r="S157" s="144"/>
      <c r="T157" s="76">
        <f>IF(S157='x. Dropdownmenüs'!$A$38,1,0)</f>
        <v>0</v>
      </c>
      <c r="U157" s="144"/>
      <c r="V157" s="76">
        <f t="shared" si="17"/>
        <v>0</v>
      </c>
      <c r="W157" s="145" t="str">
        <f t="shared" si="20"/>
        <v>gering</v>
      </c>
      <c r="X157" s="78"/>
      <c r="Y157" s="78"/>
      <c r="Z157" s="78"/>
      <c r="AA157" s="78"/>
      <c r="AB157" s="65" t="str">
        <f>IF(K157='x. Dropdownmenüs'!$A$25,IF(OR(X157='x. Dropdownmenüs'!$A$42,Y157='x. Dropdownmenüs'!$A$46),"Tabelle 4. überprüfen","zulässig"),"anderer Versickerungstyp gewählt")</f>
        <v>anderer Versickerungstyp gewählt</v>
      </c>
      <c r="AC157" s="65" t="str">
        <f>IF(AND(K157='x. Dropdownmenüs'!$A$26,L157='x. Dropdownmenüs'!$A$33,W157="gering"),"Zulässig ohne Behandlung wenn Ae&lt;Av",IF(K157='x. Dropdownmenüs'!$A$26,IF(OR(W157="hoch",L157='x. Dropdownmenüs'!$A$33,X157='x. Dropdownmenüs'!$A$42,Y157='x. Dropdownmenüs'!$A$46),"Tabelle 4. überprüfen","zulässig"),"anderer Versickerungstyp gewählt"))</f>
        <v>anderer Versickerungstyp gewählt</v>
      </c>
      <c r="AD157" s="65" t="str">
        <f>IF(AND(K157='x. Dropdownmenüs'!$A$27,L157='x. Dropdownmenüs'!$A$33,W157="gering"),"Zulässig am Ort des Anfalls",IF(K157='x. Dropdownmenüs'!$A$27,IF(OR(W157="hoch",L157='x. Dropdownmenüs'!$A$33,X157='x. Dropdownmenüs'!$A$42,Y157='x. Dropdownmenüs'!$A$46),"Tabelle 4. überprüfen","zulässig"),"anderer Versickerungstyp gewählt"))</f>
        <v>anderer Versickerungstyp gewählt</v>
      </c>
      <c r="AE157" s="65" t="str">
        <f>IF(K157='x. Dropdownmenüs'!$A$28,IF(X157='x. Dropdownmenüs'!$A$42,"nicht zulässig",IF(OR(Y157='x. Dropdownmenüs'!$A$46),"Tabelle 4. überprüfen","zulässig mit Behandlung")),"anderer Versickerungstyp gewählt")</f>
        <v>anderer Versickerungstyp gewählt</v>
      </c>
      <c r="AF157" s="65" t="str">
        <f>IF(K157='x. Dropdownmenüs'!$A$29,"zulässig (beliebig kombinierbar)","anderer Versickerungstyp gewählt")</f>
        <v>anderer Versickerungstyp gewählt</v>
      </c>
    </row>
    <row r="158" spans="1:32" x14ac:dyDescent="0.2">
      <c r="A158" s="168"/>
      <c r="B158" s="169"/>
      <c r="C158" s="147"/>
      <c r="D158" s="129"/>
      <c r="E158" s="130"/>
      <c r="F158" s="131"/>
      <c r="G158" s="163"/>
      <c r="H158" s="135"/>
      <c r="I158" s="136" t="str">
        <f t="shared" si="18"/>
        <v/>
      </c>
      <c r="J158" s="137" t="str">
        <f t="shared" si="19"/>
        <v/>
      </c>
      <c r="K158" s="138"/>
      <c r="L158" s="78"/>
      <c r="M158" s="79"/>
      <c r="N158" s="76">
        <f t="shared" si="14"/>
        <v>0</v>
      </c>
      <c r="O158" s="143"/>
      <c r="P158" s="76">
        <f t="shared" si="15"/>
        <v>0</v>
      </c>
      <c r="Q158" s="143"/>
      <c r="R158" s="76">
        <f t="shared" si="16"/>
        <v>0</v>
      </c>
      <c r="S158" s="144"/>
      <c r="T158" s="76">
        <f>IF(S158='x. Dropdownmenüs'!$A$38,1,0)</f>
        <v>0</v>
      </c>
      <c r="U158" s="144"/>
      <c r="V158" s="76">
        <f t="shared" si="17"/>
        <v>0</v>
      </c>
      <c r="W158" s="145" t="str">
        <f t="shared" si="20"/>
        <v>gering</v>
      </c>
      <c r="X158" s="78"/>
      <c r="Y158" s="78"/>
      <c r="Z158" s="78"/>
      <c r="AA158" s="78"/>
      <c r="AB158" s="65" t="str">
        <f>IF(K158='x. Dropdownmenüs'!$A$25,IF(OR(X158='x. Dropdownmenüs'!$A$42,Y158='x. Dropdownmenüs'!$A$46),"Tabelle 4. überprüfen","zulässig"),"anderer Versickerungstyp gewählt")</f>
        <v>anderer Versickerungstyp gewählt</v>
      </c>
      <c r="AC158" s="65" t="str">
        <f>IF(AND(K158='x. Dropdownmenüs'!$A$26,L158='x. Dropdownmenüs'!$A$33,W158="gering"),"Zulässig ohne Behandlung wenn Ae&lt;Av",IF(K158='x. Dropdownmenüs'!$A$26,IF(OR(W158="hoch",L158='x. Dropdownmenüs'!$A$33,X158='x. Dropdownmenüs'!$A$42,Y158='x. Dropdownmenüs'!$A$46),"Tabelle 4. überprüfen","zulässig"),"anderer Versickerungstyp gewählt"))</f>
        <v>anderer Versickerungstyp gewählt</v>
      </c>
      <c r="AD158" s="65" t="str">
        <f>IF(AND(K158='x. Dropdownmenüs'!$A$27,L158='x. Dropdownmenüs'!$A$33,W158="gering"),"Zulässig am Ort des Anfalls",IF(K158='x. Dropdownmenüs'!$A$27,IF(OR(W158="hoch",L158='x. Dropdownmenüs'!$A$33,X158='x. Dropdownmenüs'!$A$42,Y158='x. Dropdownmenüs'!$A$46),"Tabelle 4. überprüfen","zulässig"),"anderer Versickerungstyp gewählt"))</f>
        <v>anderer Versickerungstyp gewählt</v>
      </c>
      <c r="AE158" s="65" t="str">
        <f>IF(K158='x. Dropdownmenüs'!$A$28,IF(X158='x. Dropdownmenüs'!$A$42,"nicht zulässig",IF(OR(Y158='x. Dropdownmenüs'!$A$46),"Tabelle 4. überprüfen","zulässig mit Behandlung")),"anderer Versickerungstyp gewählt")</f>
        <v>anderer Versickerungstyp gewählt</v>
      </c>
      <c r="AF158" s="65" t="str">
        <f>IF(K158='x. Dropdownmenüs'!$A$29,"zulässig (beliebig kombinierbar)","anderer Versickerungstyp gewählt")</f>
        <v>anderer Versickerungstyp gewählt</v>
      </c>
    </row>
    <row r="159" spans="1:32" x14ac:dyDescent="0.2">
      <c r="A159" s="168"/>
      <c r="B159" s="169"/>
      <c r="C159" s="147"/>
      <c r="D159" s="129"/>
      <c r="E159" s="130"/>
      <c r="F159" s="131"/>
      <c r="G159" s="163"/>
      <c r="H159" s="135"/>
      <c r="I159" s="136" t="str">
        <f t="shared" si="18"/>
        <v/>
      </c>
      <c r="J159" s="137" t="str">
        <f t="shared" si="19"/>
        <v/>
      </c>
      <c r="K159" s="138"/>
      <c r="L159" s="78"/>
      <c r="M159" s="79"/>
      <c r="N159" s="76">
        <f t="shared" si="14"/>
        <v>0</v>
      </c>
      <c r="O159" s="143"/>
      <c r="P159" s="76">
        <f t="shared" si="15"/>
        <v>0</v>
      </c>
      <c r="Q159" s="143"/>
      <c r="R159" s="76">
        <f t="shared" si="16"/>
        <v>0</v>
      </c>
      <c r="S159" s="144"/>
      <c r="T159" s="76">
        <f>IF(S159='x. Dropdownmenüs'!$A$38,1,0)</f>
        <v>0</v>
      </c>
      <c r="U159" s="144"/>
      <c r="V159" s="76">
        <f t="shared" si="17"/>
        <v>0</v>
      </c>
      <c r="W159" s="145" t="str">
        <f t="shared" si="20"/>
        <v>gering</v>
      </c>
      <c r="X159" s="78"/>
      <c r="Y159" s="78"/>
      <c r="Z159" s="78"/>
      <c r="AA159" s="78"/>
      <c r="AB159" s="65" t="str">
        <f>IF(K159='x. Dropdownmenüs'!$A$25,IF(OR(X159='x. Dropdownmenüs'!$A$42,Y159='x. Dropdownmenüs'!$A$46),"Tabelle 4. überprüfen","zulässig"),"anderer Versickerungstyp gewählt")</f>
        <v>anderer Versickerungstyp gewählt</v>
      </c>
      <c r="AC159" s="65" t="str">
        <f>IF(AND(K159='x. Dropdownmenüs'!$A$26,L159='x. Dropdownmenüs'!$A$33,W159="gering"),"Zulässig ohne Behandlung wenn Ae&lt;Av",IF(K159='x. Dropdownmenüs'!$A$26,IF(OR(W159="hoch",L159='x. Dropdownmenüs'!$A$33,X159='x. Dropdownmenüs'!$A$42,Y159='x. Dropdownmenüs'!$A$46),"Tabelle 4. überprüfen","zulässig"),"anderer Versickerungstyp gewählt"))</f>
        <v>anderer Versickerungstyp gewählt</v>
      </c>
      <c r="AD159" s="65" t="str">
        <f>IF(AND(K159='x. Dropdownmenüs'!$A$27,L159='x. Dropdownmenüs'!$A$33,W159="gering"),"Zulässig am Ort des Anfalls",IF(K159='x. Dropdownmenüs'!$A$27,IF(OR(W159="hoch",L159='x. Dropdownmenüs'!$A$33,X159='x. Dropdownmenüs'!$A$42,Y159='x. Dropdownmenüs'!$A$46),"Tabelle 4. überprüfen","zulässig"),"anderer Versickerungstyp gewählt"))</f>
        <v>anderer Versickerungstyp gewählt</v>
      </c>
      <c r="AE159" s="65" t="str">
        <f>IF(K159='x. Dropdownmenüs'!$A$28,IF(X159='x. Dropdownmenüs'!$A$42,"nicht zulässig",IF(OR(Y159='x. Dropdownmenüs'!$A$46),"Tabelle 4. überprüfen","zulässig mit Behandlung")),"anderer Versickerungstyp gewählt")</f>
        <v>anderer Versickerungstyp gewählt</v>
      </c>
      <c r="AF159" s="65" t="str">
        <f>IF(K159='x. Dropdownmenüs'!$A$29,"zulässig (beliebig kombinierbar)","anderer Versickerungstyp gewählt")</f>
        <v>anderer Versickerungstyp gewählt</v>
      </c>
    </row>
    <row r="160" spans="1:32" x14ac:dyDescent="0.2">
      <c r="A160" s="168"/>
      <c r="B160" s="169"/>
      <c r="C160" s="147"/>
      <c r="D160" s="129"/>
      <c r="E160" s="130"/>
      <c r="F160" s="131"/>
      <c r="G160" s="163"/>
      <c r="H160" s="135"/>
      <c r="I160" s="136" t="str">
        <f t="shared" si="18"/>
        <v/>
      </c>
      <c r="J160" s="137" t="str">
        <f t="shared" si="19"/>
        <v/>
      </c>
      <c r="K160" s="138"/>
      <c r="L160" s="78"/>
      <c r="M160" s="79"/>
      <c r="N160" s="76">
        <f t="shared" si="14"/>
        <v>0</v>
      </c>
      <c r="O160" s="143"/>
      <c r="P160" s="76">
        <f t="shared" si="15"/>
        <v>0</v>
      </c>
      <c r="Q160" s="143"/>
      <c r="R160" s="76">
        <f t="shared" si="16"/>
        <v>0</v>
      </c>
      <c r="S160" s="144"/>
      <c r="T160" s="76">
        <f>IF(S160='x. Dropdownmenüs'!$A$38,1,0)</f>
        <v>0</v>
      </c>
      <c r="U160" s="144"/>
      <c r="V160" s="76">
        <f t="shared" si="17"/>
        <v>0</v>
      </c>
      <c r="W160" s="145" t="str">
        <f t="shared" si="20"/>
        <v>gering</v>
      </c>
      <c r="X160" s="78"/>
      <c r="Y160" s="78"/>
      <c r="Z160" s="78"/>
      <c r="AA160" s="78"/>
      <c r="AB160" s="65" t="str">
        <f>IF(K160='x. Dropdownmenüs'!$A$25,IF(OR(X160='x. Dropdownmenüs'!$A$42,Y160='x. Dropdownmenüs'!$A$46),"Tabelle 4. überprüfen","zulässig"),"anderer Versickerungstyp gewählt")</f>
        <v>anderer Versickerungstyp gewählt</v>
      </c>
      <c r="AC160" s="65" t="str">
        <f>IF(AND(K160='x. Dropdownmenüs'!$A$26,L160='x. Dropdownmenüs'!$A$33,W160="gering"),"Zulässig ohne Behandlung wenn Ae&lt;Av",IF(K160='x. Dropdownmenüs'!$A$26,IF(OR(W160="hoch",L160='x. Dropdownmenüs'!$A$33,X160='x. Dropdownmenüs'!$A$42,Y160='x. Dropdownmenüs'!$A$46),"Tabelle 4. überprüfen","zulässig"),"anderer Versickerungstyp gewählt"))</f>
        <v>anderer Versickerungstyp gewählt</v>
      </c>
      <c r="AD160" s="65" t="str">
        <f>IF(AND(K160='x. Dropdownmenüs'!$A$27,L160='x. Dropdownmenüs'!$A$33,W160="gering"),"Zulässig am Ort des Anfalls",IF(K160='x. Dropdownmenüs'!$A$27,IF(OR(W160="hoch",L160='x. Dropdownmenüs'!$A$33,X160='x. Dropdownmenüs'!$A$42,Y160='x. Dropdownmenüs'!$A$46),"Tabelle 4. überprüfen","zulässig"),"anderer Versickerungstyp gewählt"))</f>
        <v>anderer Versickerungstyp gewählt</v>
      </c>
      <c r="AE160" s="65" t="str">
        <f>IF(K160='x. Dropdownmenüs'!$A$28,IF(X160='x. Dropdownmenüs'!$A$42,"nicht zulässig",IF(OR(Y160='x. Dropdownmenüs'!$A$46),"Tabelle 4. überprüfen","zulässig mit Behandlung")),"anderer Versickerungstyp gewählt")</f>
        <v>anderer Versickerungstyp gewählt</v>
      </c>
      <c r="AF160" s="65" t="str">
        <f>IF(K160='x. Dropdownmenüs'!$A$29,"zulässig (beliebig kombinierbar)","anderer Versickerungstyp gewählt")</f>
        <v>anderer Versickerungstyp gewählt</v>
      </c>
    </row>
    <row r="161" spans="1:32" x14ac:dyDescent="0.2">
      <c r="A161" s="168"/>
      <c r="B161" s="169"/>
      <c r="C161" s="147"/>
      <c r="D161" s="129"/>
      <c r="E161" s="130"/>
      <c r="F161" s="131"/>
      <c r="G161" s="163"/>
      <c r="H161" s="135"/>
      <c r="I161" s="136" t="str">
        <f t="shared" si="18"/>
        <v/>
      </c>
      <c r="J161" s="137" t="str">
        <f t="shared" si="19"/>
        <v/>
      </c>
      <c r="K161" s="138"/>
      <c r="L161" s="78"/>
      <c r="M161" s="79"/>
      <c r="N161" s="76">
        <f t="shared" si="14"/>
        <v>0</v>
      </c>
      <c r="O161" s="143"/>
      <c r="P161" s="76">
        <f t="shared" si="15"/>
        <v>0</v>
      </c>
      <c r="Q161" s="143"/>
      <c r="R161" s="76">
        <f t="shared" si="16"/>
        <v>0</v>
      </c>
      <c r="S161" s="144"/>
      <c r="T161" s="76">
        <f>IF(S161='x. Dropdownmenüs'!$A$38,1,0)</f>
        <v>0</v>
      </c>
      <c r="U161" s="144"/>
      <c r="V161" s="76">
        <f t="shared" si="17"/>
        <v>0</v>
      </c>
      <c r="W161" s="145" t="str">
        <f t="shared" si="20"/>
        <v>gering</v>
      </c>
      <c r="X161" s="78"/>
      <c r="Y161" s="78"/>
      <c r="Z161" s="78"/>
      <c r="AA161" s="78"/>
      <c r="AB161" s="65" t="str">
        <f>IF(K161='x. Dropdownmenüs'!$A$25,IF(OR(X161='x. Dropdownmenüs'!$A$42,Y161='x. Dropdownmenüs'!$A$46),"Tabelle 4. überprüfen","zulässig"),"anderer Versickerungstyp gewählt")</f>
        <v>anderer Versickerungstyp gewählt</v>
      </c>
      <c r="AC161" s="65" t="str">
        <f>IF(AND(K161='x. Dropdownmenüs'!$A$26,L161='x. Dropdownmenüs'!$A$33,W161="gering"),"Zulässig ohne Behandlung wenn Ae&lt;Av",IF(K161='x. Dropdownmenüs'!$A$26,IF(OR(W161="hoch",L161='x. Dropdownmenüs'!$A$33,X161='x. Dropdownmenüs'!$A$42,Y161='x. Dropdownmenüs'!$A$46),"Tabelle 4. überprüfen","zulässig"),"anderer Versickerungstyp gewählt"))</f>
        <v>anderer Versickerungstyp gewählt</v>
      </c>
      <c r="AD161" s="65" t="str">
        <f>IF(AND(K161='x. Dropdownmenüs'!$A$27,L161='x. Dropdownmenüs'!$A$33,W161="gering"),"Zulässig am Ort des Anfalls",IF(K161='x. Dropdownmenüs'!$A$27,IF(OR(W161="hoch",L161='x. Dropdownmenüs'!$A$33,X161='x. Dropdownmenüs'!$A$42,Y161='x. Dropdownmenüs'!$A$46),"Tabelle 4. überprüfen","zulässig"),"anderer Versickerungstyp gewählt"))</f>
        <v>anderer Versickerungstyp gewählt</v>
      </c>
      <c r="AE161" s="65" t="str">
        <f>IF(K161='x. Dropdownmenüs'!$A$28,IF(X161='x. Dropdownmenüs'!$A$42,"nicht zulässig",IF(OR(Y161='x. Dropdownmenüs'!$A$46),"Tabelle 4. überprüfen","zulässig mit Behandlung")),"anderer Versickerungstyp gewählt")</f>
        <v>anderer Versickerungstyp gewählt</v>
      </c>
      <c r="AF161" s="65" t="str">
        <f>IF(K161='x. Dropdownmenüs'!$A$29,"zulässig (beliebig kombinierbar)","anderer Versickerungstyp gewählt")</f>
        <v>anderer Versickerungstyp gewählt</v>
      </c>
    </row>
    <row r="162" spans="1:32" x14ac:dyDescent="0.2">
      <c r="A162" s="168"/>
      <c r="B162" s="169"/>
      <c r="C162" s="147"/>
      <c r="D162" s="129"/>
      <c r="E162" s="130"/>
      <c r="F162" s="131"/>
      <c r="G162" s="163"/>
      <c r="H162" s="135"/>
      <c r="I162" s="136" t="str">
        <f t="shared" si="18"/>
        <v/>
      </c>
      <c r="J162" s="137" t="str">
        <f t="shared" si="19"/>
        <v/>
      </c>
      <c r="K162" s="138"/>
      <c r="L162" s="78"/>
      <c r="M162" s="79"/>
      <c r="N162" s="76">
        <f t="shared" si="14"/>
        <v>0</v>
      </c>
      <c r="O162" s="143"/>
      <c r="P162" s="76">
        <f t="shared" si="15"/>
        <v>0</v>
      </c>
      <c r="Q162" s="143"/>
      <c r="R162" s="76">
        <f t="shared" si="16"/>
        <v>0</v>
      </c>
      <c r="S162" s="144"/>
      <c r="T162" s="76">
        <f>IF(S162='x. Dropdownmenüs'!$A$38,1,0)</f>
        <v>0</v>
      </c>
      <c r="U162" s="144"/>
      <c r="V162" s="76">
        <f t="shared" si="17"/>
        <v>0</v>
      </c>
      <c r="W162" s="145" t="str">
        <f t="shared" si="20"/>
        <v>gering</v>
      </c>
      <c r="X162" s="78"/>
      <c r="Y162" s="78"/>
      <c r="Z162" s="78"/>
      <c r="AA162" s="78"/>
      <c r="AB162" s="65" t="str">
        <f>IF(K162='x. Dropdownmenüs'!$A$25,IF(OR(X162='x. Dropdownmenüs'!$A$42,Y162='x. Dropdownmenüs'!$A$46),"Tabelle 4. überprüfen","zulässig"),"anderer Versickerungstyp gewählt")</f>
        <v>anderer Versickerungstyp gewählt</v>
      </c>
      <c r="AC162" s="65" t="str">
        <f>IF(AND(K162='x. Dropdownmenüs'!$A$26,L162='x. Dropdownmenüs'!$A$33,W162="gering"),"Zulässig ohne Behandlung wenn Ae&lt;Av",IF(K162='x. Dropdownmenüs'!$A$26,IF(OR(W162="hoch",L162='x. Dropdownmenüs'!$A$33,X162='x. Dropdownmenüs'!$A$42,Y162='x. Dropdownmenüs'!$A$46),"Tabelle 4. überprüfen","zulässig"),"anderer Versickerungstyp gewählt"))</f>
        <v>anderer Versickerungstyp gewählt</v>
      </c>
      <c r="AD162" s="65" t="str">
        <f>IF(AND(K162='x. Dropdownmenüs'!$A$27,L162='x. Dropdownmenüs'!$A$33,W162="gering"),"Zulässig am Ort des Anfalls",IF(K162='x. Dropdownmenüs'!$A$27,IF(OR(W162="hoch",L162='x. Dropdownmenüs'!$A$33,X162='x. Dropdownmenüs'!$A$42,Y162='x. Dropdownmenüs'!$A$46),"Tabelle 4. überprüfen","zulässig"),"anderer Versickerungstyp gewählt"))</f>
        <v>anderer Versickerungstyp gewählt</v>
      </c>
      <c r="AE162" s="65" t="str">
        <f>IF(K162='x. Dropdownmenüs'!$A$28,IF(X162='x. Dropdownmenüs'!$A$42,"nicht zulässig",IF(OR(Y162='x. Dropdownmenüs'!$A$46),"Tabelle 4. überprüfen","zulässig mit Behandlung")),"anderer Versickerungstyp gewählt")</f>
        <v>anderer Versickerungstyp gewählt</v>
      </c>
      <c r="AF162" s="65" t="str">
        <f>IF(K162='x. Dropdownmenüs'!$A$29,"zulässig (beliebig kombinierbar)","anderer Versickerungstyp gewählt")</f>
        <v>anderer Versickerungstyp gewählt</v>
      </c>
    </row>
    <row r="163" spans="1:32" x14ac:dyDescent="0.2">
      <c r="A163" s="168"/>
      <c r="B163" s="169"/>
      <c r="C163" s="147"/>
      <c r="D163" s="129"/>
      <c r="E163" s="130"/>
      <c r="F163" s="131"/>
      <c r="G163" s="163"/>
      <c r="H163" s="135"/>
      <c r="I163" s="136" t="str">
        <f t="shared" si="18"/>
        <v/>
      </c>
      <c r="J163" s="137" t="str">
        <f t="shared" si="19"/>
        <v/>
      </c>
      <c r="K163" s="138"/>
      <c r="L163" s="78"/>
      <c r="M163" s="79"/>
      <c r="N163" s="76">
        <f t="shared" si="14"/>
        <v>0</v>
      </c>
      <c r="O163" s="143"/>
      <c r="P163" s="76">
        <f t="shared" si="15"/>
        <v>0</v>
      </c>
      <c r="Q163" s="143"/>
      <c r="R163" s="76">
        <f t="shared" si="16"/>
        <v>0</v>
      </c>
      <c r="S163" s="144"/>
      <c r="T163" s="76">
        <f>IF(S163='x. Dropdownmenüs'!$A$38,1,0)</f>
        <v>0</v>
      </c>
      <c r="U163" s="144"/>
      <c r="V163" s="76">
        <f t="shared" si="17"/>
        <v>0</v>
      </c>
      <c r="W163" s="145" t="str">
        <f t="shared" si="20"/>
        <v>gering</v>
      </c>
      <c r="X163" s="78"/>
      <c r="Y163" s="78"/>
      <c r="Z163" s="78"/>
      <c r="AA163" s="78"/>
      <c r="AB163" s="65" t="str">
        <f>IF(K163='x. Dropdownmenüs'!$A$25,IF(OR(X163='x. Dropdownmenüs'!$A$42,Y163='x. Dropdownmenüs'!$A$46),"Tabelle 4. überprüfen","zulässig"),"anderer Versickerungstyp gewählt")</f>
        <v>anderer Versickerungstyp gewählt</v>
      </c>
      <c r="AC163" s="65" t="str">
        <f>IF(AND(K163='x. Dropdownmenüs'!$A$26,L163='x. Dropdownmenüs'!$A$33,W163="gering"),"Zulässig ohne Behandlung wenn Ae&lt;Av",IF(K163='x. Dropdownmenüs'!$A$26,IF(OR(W163="hoch",L163='x. Dropdownmenüs'!$A$33,X163='x. Dropdownmenüs'!$A$42,Y163='x. Dropdownmenüs'!$A$46),"Tabelle 4. überprüfen","zulässig"),"anderer Versickerungstyp gewählt"))</f>
        <v>anderer Versickerungstyp gewählt</v>
      </c>
      <c r="AD163" s="65" t="str">
        <f>IF(AND(K163='x. Dropdownmenüs'!$A$27,L163='x. Dropdownmenüs'!$A$33,W163="gering"),"Zulässig am Ort des Anfalls",IF(K163='x. Dropdownmenüs'!$A$27,IF(OR(W163="hoch",L163='x. Dropdownmenüs'!$A$33,X163='x. Dropdownmenüs'!$A$42,Y163='x. Dropdownmenüs'!$A$46),"Tabelle 4. überprüfen","zulässig"),"anderer Versickerungstyp gewählt"))</f>
        <v>anderer Versickerungstyp gewählt</v>
      </c>
      <c r="AE163" s="65" t="str">
        <f>IF(K163='x. Dropdownmenüs'!$A$28,IF(X163='x. Dropdownmenüs'!$A$42,"nicht zulässig",IF(OR(Y163='x. Dropdownmenüs'!$A$46),"Tabelle 4. überprüfen","zulässig mit Behandlung")),"anderer Versickerungstyp gewählt")</f>
        <v>anderer Versickerungstyp gewählt</v>
      </c>
      <c r="AF163" s="65" t="str">
        <f>IF(K163='x. Dropdownmenüs'!$A$29,"zulässig (beliebig kombinierbar)","anderer Versickerungstyp gewählt")</f>
        <v>anderer Versickerungstyp gewählt</v>
      </c>
    </row>
    <row r="164" spans="1:32" x14ac:dyDescent="0.2">
      <c r="A164" s="168"/>
      <c r="B164" s="169"/>
      <c r="C164" s="147"/>
      <c r="D164" s="129"/>
      <c r="E164" s="130"/>
      <c r="F164" s="131"/>
      <c r="G164" s="163"/>
      <c r="H164" s="135"/>
      <c r="I164" s="136" t="str">
        <f t="shared" si="18"/>
        <v/>
      </c>
      <c r="J164" s="137" t="str">
        <f t="shared" si="19"/>
        <v/>
      </c>
      <c r="K164" s="138"/>
      <c r="L164" s="78"/>
      <c r="M164" s="79"/>
      <c r="N164" s="76">
        <f t="shared" si="14"/>
        <v>0</v>
      </c>
      <c r="O164" s="143"/>
      <c r="P164" s="76">
        <f t="shared" si="15"/>
        <v>0</v>
      </c>
      <c r="Q164" s="143"/>
      <c r="R164" s="76">
        <f t="shared" si="16"/>
        <v>0</v>
      </c>
      <c r="S164" s="144"/>
      <c r="T164" s="76">
        <f>IF(S164='x. Dropdownmenüs'!$A$38,1,0)</f>
        <v>0</v>
      </c>
      <c r="U164" s="144"/>
      <c r="V164" s="76">
        <f t="shared" si="17"/>
        <v>0</v>
      </c>
      <c r="W164" s="145" t="str">
        <f t="shared" si="20"/>
        <v>gering</v>
      </c>
      <c r="X164" s="78"/>
      <c r="Y164" s="78"/>
      <c r="Z164" s="78"/>
      <c r="AA164" s="78"/>
      <c r="AB164" s="65" t="str">
        <f>IF(K164='x. Dropdownmenüs'!$A$25,IF(OR(X164='x. Dropdownmenüs'!$A$42,Y164='x. Dropdownmenüs'!$A$46),"Tabelle 4. überprüfen","zulässig"),"anderer Versickerungstyp gewählt")</f>
        <v>anderer Versickerungstyp gewählt</v>
      </c>
      <c r="AC164" s="65" t="str">
        <f>IF(AND(K164='x. Dropdownmenüs'!$A$26,L164='x. Dropdownmenüs'!$A$33,W164="gering"),"Zulässig ohne Behandlung wenn Ae&lt;Av",IF(K164='x. Dropdownmenüs'!$A$26,IF(OR(W164="hoch",L164='x. Dropdownmenüs'!$A$33,X164='x. Dropdownmenüs'!$A$42,Y164='x. Dropdownmenüs'!$A$46),"Tabelle 4. überprüfen","zulässig"),"anderer Versickerungstyp gewählt"))</f>
        <v>anderer Versickerungstyp gewählt</v>
      </c>
      <c r="AD164" s="65" t="str">
        <f>IF(AND(K164='x. Dropdownmenüs'!$A$27,L164='x. Dropdownmenüs'!$A$33,W164="gering"),"Zulässig am Ort des Anfalls",IF(K164='x. Dropdownmenüs'!$A$27,IF(OR(W164="hoch",L164='x. Dropdownmenüs'!$A$33,X164='x. Dropdownmenüs'!$A$42,Y164='x. Dropdownmenüs'!$A$46),"Tabelle 4. überprüfen","zulässig"),"anderer Versickerungstyp gewählt"))</f>
        <v>anderer Versickerungstyp gewählt</v>
      </c>
      <c r="AE164" s="65" t="str">
        <f>IF(K164='x. Dropdownmenüs'!$A$28,IF(X164='x. Dropdownmenüs'!$A$42,"nicht zulässig",IF(OR(Y164='x. Dropdownmenüs'!$A$46),"Tabelle 4. überprüfen","zulässig mit Behandlung")),"anderer Versickerungstyp gewählt")</f>
        <v>anderer Versickerungstyp gewählt</v>
      </c>
      <c r="AF164" s="65" t="str">
        <f>IF(K164='x. Dropdownmenüs'!$A$29,"zulässig (beliebig kombinierbar)","anderer Versickerungstyp gewählt")</f>
        <v>anderer Versickerungstyp gewählt</v>
      </c>
    </row>
    <row r="165" spans="1:32" x14ac:dyDescent="0.2">
      <c r="A165" s="168"/>
      <c r="B165" s="169"/>
      <c r="C165" s="147"/>
      <c r="D165" s="129"/>
      <c r="E165" s="130"/>
      <c r="F165" s="131"/>
      <c r="G165" s="163"/>
      <c r="H165" s="135"/>
      <c r="I165" s="136" t="str">
        <f t="shared" si="18"/>
        <v/>
      </c>
      <c r="J165" s="137" t="str">
        <f t="shared" si="19"/>
        <v/>
      </c>
      <c r="K165" s="138"/>
      <c r="L165" s="78"/>
      <c r="M165" s="79"/>
      <c r="N165" s="76">
        <f t="shared" si="14"/>
        <v>0</v>
      </c>
      <c r="O165" s="143"/>
      <c r="P165" s="76">
        <f t="shared" si="15"/>
        <v>0</v>
      </c>
      <c r="Q165" s="143"/>
      <c r="R165" s="76">
        <f t="shared" si="16"/>
        <v>0</v>
      </c>
      <c r="S165" s="144"/>
      <c r="T165" s="76">
        <f>IF(S165='x. Dropdownmenüs'!$A$38,1,0)</f>
        <v>0</v>
      </c>
      <c r="U165" s="144"/>
      <c r="V165" s="76">
        <f t="shared" si="17"/>
        <v>0</v>
      </c>
      <c r="W165" s="145" t="str">
        <f t="shared" si="20"/>
        <v>gering</v>
      </c>
      <c r="X165" s="78"/>
      <c r="Y165" s="78"/>
      <c r="Z165" s="78"/>
      <c r="AA165" s="78"/>
      <c r="AB165" s="65" t="str">
        <f>IF(K165='x. Dropdownmenüs'!$A$25,IF(OR(X165='x. Dropdownmenüs'!$A$42,Y165='x. Dropdownmenüs'!$A$46),"Tabelle 4. überprüfen","zulässig"),"anderer Versickerungstyp gewählt")</f>
        <v>anderer Versickerungstyp gewählt</v>
      </c>
      <c r="AC165" s="65" t="str">
        <f>IF(AND(K165='x. Dropdownmenüs'!$A$26,L165='x. Dropdownmenüs'!$A$33,W165="gering"),"Zulässig ohne Behandlung wenn Ae&lt;Av",IF(K165='x. Dropdownmenüs'!$A$26,IF(OR(W165="hoch",L165='x. Dropdownmenüs'!$A$33,X165='x. Dropdownmenüs'!$A$42,Y165='x. Dropdownmenüs'!$A$46),"Tabelle 4. überprüfen","zulässig"),"anderer Versickerungstyp gewählt"))</f>
        <v>anderer Versickerungstyp gewählt</v>
      </c>
      <c r="AD165" s="65" t="str">
        <f>IF(AND(K165='x. Dropdownmenüs'!$A$27,L165='x. Dropdownmenüs'!$A$33,W165="gering"),"Zulässig am Ort des Anfalls",IF(K165='x. Dropdownmenüs'!$A$27,IF(OR(W165="hoch",L165='x. Dropdownmenüs'!$A$33,X165='x. Dropdownmenüs'!$A$42,Y165='x. Dropdownmenüs'!$A$46),"Tabelle 4. überprüfen","zulässig"),"anderer Versickerungstyp gewählt"))</f>
        <v>anderer Versickerungstyp gewählt</v>
      </c>
      <c r="AE165" s="65" t="str">
        <f>IF(K165='x. Dropdownmenüs'!$A$28,IF(X165='x. Dropdownmenüs'!$A$42,"nicht zulässig",IF(OR(Y165='x. Dropdownmenüs'!$A$46),"Tabelle 4. überprüfen","zulässig mit Behandlung")),"anderer Versickerungstyp gewählt")</f>
        <v>anderer Versickerungstyp gewählt</v>
      </c>
      <c r="AF165" s="65" t="str">
        <f>IF(K165='x. Dropdownmenüs'!$A$29,"zulässig (beliebig kombinierbar)","anderer Versickerungstyp gewählt")</f>
        <v>anderer Versickerungstyp gewählt</v>
      </c>
    </row>
    <row r="166" spans="1:32" x14ac:dyDescent="0.2">
      <c r="A166" s="168"/>
      <c r="B166" s="169"/>
      <c r="C166" s="147"/>
      <c r="D166" s="129"/>
      <c r="E166" s="130"/>
      <c r="F166" s="131"/>
      <c r="G166" s="163"/>
      <c r="H166" s="135"/>
      <c r="I166" s="136" t="str">
        <f t="shared" si="18"/>
        <v/>
      </c>
      <c r="J166" s="137" t="str">
        <f t="shared" si="19"/>
        <v/>
      </c>
      <c r="K166" s="138"/>
      <c r="L166" s="78"/>
      <c r="M166" s="79"/>
      <c r="N166" s="76">
        <f t="shared" si="14"/>
        <v>0</v>
      </c>
      <c r="O166" s="143"/>
      <c r="P166" s="76">
        <f t="shared" si="15"/>
        <v>0</v>
      </c>
      <c r="Q166" s="143"/>
      <c r="R166" s="76">
        <f t="shared" si="16"/>
        <v>0</v>
      </c>
      <c r="S166" s="144"/>
      <c r="T166" s="76">
        <f>IF(S166='x. Dropdownmenüs'!$A$38,1,0)</f>
        <v>0</v>
      </c>
      <c r="U166" s="144"/>
      <c r="V166" s="76">
        <f t="shared" si="17"/>
        <v>0</v>
      </c>
      <c r="W166" s="145" t="str">
        <f t="shared" si="20"/>
        <v>gering</v>
      </c>
      <c r="X166" s="78"/>
      <c r="Y166" s="78"/>
      <c r="Z166" s="78"/>
      <c r="AA166" s="78"/>
      <c r="AB166" s="65" t="str">
        <f>IF(K166='x. Dropdownmenüs'!$A$25,IF(OR(X166='x. Dropdownmenüs'!$A$42,Y166='x. Dropdownmenüs'!$A$46),"Tabelle 4. überprüfen","zulässig"),"anderer Versickerungstyp gewählt")</f>
        <v>anderer Versickerungstyp gewählt</v>
      </c>
      <c r="AC166" s="65" t="str">
        <f>IF(AND(K166='x. Dropdownmenüs'!$A$26,L166='x. Dropdownmenüs'!$A$33,W166="gering"),"Zulässig ohne Behandlung wenn Ae&lt;Av",IF(K166='x. Dropdownmenüs'!$A$26,IF(OR(W166="hoch",L166='x. Dropdownmenüs'!$A$33,X166='x. Dropdownmenüs'!$A$42,Y166='x. Dropdownmenüs'!$A$46),"Tabelle 4. überprüfen","zulässig"),"anderer Versickerungstyp gewählt"))</f>
        <v>anderer Versickerungstyp gewählt</v>
      </c>
      <c r="AD166" s="65" t="str">
        <f>IF(AND(K166='x. Dropdownmenüs'!$A$27,L166='x. Dropdownmenüs'!$A$33,W166="gering"),"Zulässig am Ort des Anfalls",IF(K166='x. Dropdownmenüs'!$A$27,IF(OR(W166="hoch",L166='x. Dropdownmenüs'!$A$33,X166='x. Dropdownmenüs'!$A$42,Y166='x. Dropdownmenüs'!$A$46),"Tabelle 4. überprüfen","zulässig"),"anderer Versickerungstyp gewählt"))</f>
        <v>anderer Versickerungstyp gewählt</v>
      </c>
      <c r="AE166" s="65" t="str">
        <f>IF(K166='x. Dropdownmenüs'!$A$28,IF(X166='x. Dropdownmenüs'!$A$42,"nicht zulässig",IF(OR(Y166='x. Dropdownmenüs'!$A$46),"Tabelle 4. überprüfen","zulässig mit Behandlung")),"anderer Versickerungstyp gewählt")</f>
        <v>anderer Versickerungstyp gewählt</v>
      </c>
      <c r="AF166" s="65" t="str">
        <f>IF(K166='x. Dropdownmenüs'!$A$29,"zulässig (beliebig kombinierbar)","anderer Versickerungstyp gewählt")</f>
        <v>anderer Versickerungstyp gewählt</v>
      </c>
    </row>
    <row r="167" spans="1:32" x14ac:dyDescent="0.2">
      <c r="A167" s="168"/>
      <c r="B167" s="169"/>
      <c r="C167" s="147"/>
      <c r="D167" s="129"/>
      <c r="E167" s="130"/>
      <c r="F167" s="131"/>
      <c r="G167" s="163"/>
      <c r="H167" s="135"/>
      <c r="I167" s="136" t="str">
        <f t="shared" si="18"/>
        <v/>
      </c>
      <c r="J167" s="137" t="str">
        <f t="shared" si="19"/>
        <v/>
      </c>
      <c r="K167" s="138"/>
      <c r="L167" s="78"/>
      <c r="M167" s="79"/>
      <c r="N167" s="76">
        <f t="shared" si="14"/>
        <v>0</v>
      </c>
      <c r="O167" s="143"/>
      <c r="P167" s="76">
        <f t="shared" si="15"/>
        <v>0</v>
      </c>
      <c r="Q167" s="143"/>
      <c r="R167" s="76">
        <f t="shared" si="16"/>
        <v>0</v>
      </c>
      <c r="S167" s="144"/>
      <c r="T167" s="76">
        <f>IF(S167='x. Dropdownmenüs'!$A$38,1,0)</f>
        <v>0</v>
      </c>
      <c r="U167" s="144"/>
      <c r="V167" s="76">
        <f t="shared" si="17"/>
        <v>0</v>
      </c>
      <c r="W167" s="145" t="str">
        <f t="shared" si="20"/>
        <v>gering</v>
      </c>
      <c r="X167" s="78"/>
      <c r="Y167" s="78"/>
      <c r="Z167" s="78"/>
      <c r="AA167" s="78"/>
      <c r="AB167" s="65" t="str">
        <f>IF(K167='x. Dropdownmenüs'!$A$25,IF(OR(X167='x. Dropdownmenüs'!$A$42,Y167='x. Dropdownmenüs'!$A$46),"Tabelle 4. überprüfen","zulässig"),"anderer Versickerungstyp gewählt")</f>
        <v>anderer Versickerungstyp gewählt</v>
      </c>
      <c r="AC167" s="65" t="str">
        <f>IF(AND(K167='x. Dropdownmenüs'!$A$26,L167='x. Dropdownmenüs'!$A$33,W167="gering"),"Zulässig ohne Behandlung wenn Ae&lt;Av",IF(K167='x. Dropdownmenüs'!$A$26,IF(OR(W167="hoch",L167='x. Dropdownmenüs'!$A$33,X167='x. Dropdownmenüs'!$A$42,Y167='x. Dropdownmenüs'!$A$46),"Tabelle 4. überprüfen","zulässig"),"anderer Versickerungstyp gewählt"))</f>
        <v>anderer Versickerungstyp gewählt</v>
      </c>
      <c r="AD167" s="65" t="str">
        <f>IF(AND(K167='x. Dropdownmenüs'!$A$27,L167='x. Dropdownmenüs'!$A$33,W167="gering"),"Zulässig am Ort des Anfalls",IF(K167='x. Dropdownmenüs'!$A$27,IF(OR(W167="hoch",L167='x. Dropdownmenüs'!$A$33,X167='x. Dropdownmenüs'!$A$42,Y167='x. Dropdownmenüs'!$A$46),"Tabelle 4. überprüfen","zulässig"),"anderer Versickerungstyp gewählt"))</f>
        <v>anderer Versickerungstyp gewählt</v>
      </c>
      <c r="AE167" s="65" t="str">
        <f>IF(K167='x. Dropdownmenüs'!$A$28,IF(X167='x. Dropdownmenüs'!$A$42,"nicht zulässig",IF(OR(Y167='x. Dropdownmenüs'!$A$46),"Tabelle 4. überprüfen","zulässig mit Behandlung")),"anderer Versickerungstyp gewählt")</f>
        <v>anderer Versickerungstyp gewählt</v>
      </c>
      <c r="AF167" s="65" t="str">
        <f>IF(K167='x. Dropdownmenüs'!$A$29,"zulässig (beliebig kombinierbar)","anderer Versickerungstyp gewählt")</f>
        <v>anderer Versickerungstyp gewählt</v>
      </c>
    </row>
    <row r="168" spans="1:32" x14ac:dyDescent="0.2">
      <c r="A168" s="168"/>
      <c r="B168" s="169"/>
      <c r="C168" s="147"/>
      <c r="D168" s="129"/>
      <c r="E168" s="130"/>
      <c r="F168" s="131"/>
      <c r="G168" s="163"/>
      <c r="H168" s="135"/>
      <c r="I168" s="136" t="str">
        <f t="shared" si="18"/>
        <v/>
      </c>
      <c r="J168" s="137" t="str">
        <f t="shared" si="19"/>
        <v/>
      </c>
      <c r="K168" s="138"/>
      <c r="L168" s="78"/>
      <c r="M168" s="79"/>
      <c r="N168" s="76">
        <f t="shared" si="14"/>
        <v>0</v>
      </c>
      <c r="O168" s="143"/>
      <c r="P168" s="76">
        <f t="shared" si="15"/>
        <v>0</v>
      </c>
      <c r="Q168" s="143"/>
      <c r="R168" s="76">
        <f t="shared" si="16"/>
        <v>0</v>
      </c>
      <c r="S168" s="144"/>
      <c r="T168" s="76">
        <f>IF(S168='x. Dropdownmenüs'!$A$38,1,0)</f>
        <v>0</v>
      </c>
      <c r="U168" s="144"/>
      <c r="V168" s="76">
        <f t="shared" si="17"/>
        <v>0</v>
      </c>
      <c r="W168" s="145" t="str">
        <f t="shared" si="20"/>
        <v>gering</v>
      </c>
      <c r="X168" s="78"/>
      <c r="Y168" s="78"/>
      <c r="Z168" s="78"/>
      <c r="AA168" s="78"/>
      <c r="AB168" s="65" t="str">
        <f>IF(K168='x. Dropdownmenüs'!$A$25,IF(OR(X168='x. Dropdownmenüs'!$A$42,Y168='x. Dropdownmenüs'!$A$46),"Tabelle 4. überprüfen","zulässig"),"anderer Versickerungstyp gewählt")</f>
        <v>anderer Versickerungstyp gewählt</v>
      </c>
      <c r="AC168" s="65" t="str">
        <f>IF(AND(K168='x. Dropdownmenüs'!$A$26,L168='x. Dropdownmenüs'!$A$33,W168="gering"),"Zulässig ohne Behandlung wenn Ae&lt;Av",IF(K168='x. Dropdownmenüs'!$A$26,IF(OR(W168="hoch",L168='x. Dropdownmenüs'!$A$33,X168='x. Dropdownmenüs'!$A$42,Y168='x. Dropdownmenüs'!$A$46),"Tabelle 4. überprüfen","zulässig"),"anderer Versickerungstyp gewählt"))</f>
        <v>anderer Versickerungstyp gewählt</v>
      </c>
      <c r="AD168" s="65" t="str">
        <f>IF(AND(K168='x. Dropdownmenüs'!$A$27,L168='x. Dropdownmenüs'!$A$33,W168="gering"),"Zulässig am Ort des Anfalls",IF(K168='x. Dropdownmenüs'!$A$27,IF(OR(W168="hoch",L168='x. Dropdownmenüs'!$A$33,X168='x. Dropdownmenüs'!$A$42,Y168='x. Dropdownmenüs'!$A$46),"Tabelle 4. überprüfen","zulässig"),"anderer Versickerungstyp gewählt"))</f>
        <v>anderer Versickerungstyp gewählt</v>
      </c>
      <c r="AE168" s="65" t="str">
        <f>IF(K168='x. Dropdownmenüs'!$A$28,IF(X168='x. Dropdownmenüs'!$A$42,"nicht zulässig",IF(OR(Y168='x. Dropdownmenüs'!$A$46),"Tabelle 4. überprüfen","zulässig mit Behandlung")),"anderer Versickerungstyp gewählt")</f>
        <v>anderer Versickerungstyp gewählt</v>
      </c>
      <c r="AF168" s="65" t="str">
        <f>IF(K168='x. Dropdownmenüs'!$A$29,"zulässig (beliebig kombinierbar)","anderer Versickerungstyp gewählt")</f>
        <v>anderer Versickerungstyp gewählt</v>
      </c>
    </row>
    <row r="169" spans="1:32" x14ac:dyDescent="0.2">
      <c r="A169" s="168"/>
      <c r="B169" s="169"/>
      <c r="C169" s="147"/>
      <c r="D169" s="129"/>
      <c r="E169" s="130"/>
      <c r="F169" s="131"/>
      <c r="G169" s="163"/>
      <c r="H169" s="135"/>
      <c r="I169" s="136" t="str">
        <f t="shared" si="18"/>
        <v/>
      </c>
      <c r="J169" s="137" t="str">
        <f t="shared" si="19"/>
        <v/>
      </c>
      <c r="K169" s="138"/>
      <c r="L169" s="78"/>
      <c r="M169" s="79"/>
      <c r="N169" s="76">
        <f t="shared" si="14"/>
        <v>0</v>
      </c>
      <c r="O169" s="143"/>
      <c r="P169" s="76">
        <f t="shared" si="15"/>
        <v>0</v>
      </c>
      <c r="Q169" s="143"/>
      <c r="R169" s="76">
        <f t="shared" si="16"/>
        <v>0</v>
      </c>
      <c r="S169" s="144"/>
      <c r="T169" s="76">
        <f>IF(S169='x. Dropdownmenüs'!$A$38,1,0)</f>
        <v>0</v>
      </c>
      <c r="U169" s="144"/>
      <c r="V169" s="76">
        <f t="shared" si="17"/>
        <v>0</v>
      </c>
      <c r="W169" s="145" t="str">
        <f t="shared" si="20"/>
        <v>gering</v>
      </c>
      <c r="X169" s="78"/>
      <c r="Y169" s="78"/>
      <c r="Z169" s="78"/>
      <c r="AA169" s="78"/>
      <c r="AB169" s="65" t="str">
        <f>IF(K169='x. Dropdownmenüs'!$A$25,IF(OR(X169='x. Dropdownmenüs'!$A$42,Y169='x. Dropdownmenüs'!$A$46),"Tabelle 4. überprüfen","zulässig"),"anderer Versickerungstyp gewählt")</f>
        <v>anderer Versickerungstyp gewählt</v>
      </c>
      <c r="AC169" s="65" t="str">
        <f>IF(AND(K169='x. Dropdownmenüs'!$A$26,L169='x. Dropdownmenüs'!$A$33,W169="gering"),"Zulässig ohne Behandlung wenn Ae&lt;Av",IF(K169='x. Dropdownmenüs'!$A$26,IF(OR(W169="hoch",L169='x. Dropdownmenüs'!$A$33,X169='x. Dropdownmenüs'!$A$42,Y169='x. Dropdownmenüs'!$A$46),"Tabelle 4. überprüfen","zulässig"),"anderer Versickerungstyp gewählt"))</f>
        <v>anderer Versickerungstyp gewählt</v>
      </c>
      <c r="AD169" s="65" t="str">
        <f>IF(AND(K169='x. Dropdownmenüs'!$A$27,L169='x. Dropdownmenüs'!$A$33,W169="gering"),"Zulässig am Ort des Anfalls",IF(K169='x. Dropdownmenüs'!$A$27,IF(OR(W169="hoch",L169='x. Dropdownmenüs'!$A$33,X169='x. Dropdownmenüs'!$A$42,Y169='x. Dropdownmenüs'!$A$46),"Tabelle 4. überprüfen","zulässig"),"anderer Versickerungstyp gewählt"))</f>
        <v>anderer Versickerungstyp gewählt</v>
      </c>
      <c r="AE169" s="65" t="str">
        <f>IF(K169='x. Dropdownmenüs'!$A$28,IF(X169='x. Dropdownmenüs'!$A$42,"nicht zulässig",IF(OR(Y169='x. Dropdownmenüs'!$A$46),"Tabelle 4. überprüfen","zulässig mit Behandlung")),"anderer Versickerungstyp gewählt")</f>
        <v>anderer Versickerungstyp gewählt</v>
      </c>
      <c r="AF169" s="65" t="str">
        <f>IF(K169='x. Dropdownmenüs'!$A$29,"zulässig (beliebig kombinierbar)","anderer Versickerungstyp gewählt")</f>
        <v>anderer Versickerungstyp gewählt</v>
      </c>
    </row>
    <row r="170" spans="1:32" x14ac:dyDescent="0.2">
      <c r="A170" s="168"/>
      <c r="B170" s="169"/>
      <c r="C170" s="147"/>
      <c r="D170" s="129"/>
      <c r="E170" s="130"/>
      <c r="F170" s="131"/>
      <c r="G170" s="163"/>
      <c r="H170" s="135"/>
      <c r="I170" s="136" t="str">
        <f t="shared" si="18"/>
        <v/>
      </c>
      <c r="J170" s="137" t="str">
        <f t="shared" si="19"/>
        <v/>
      </c>
      <c r="K170" s="138"/>
      <c r="L170" s="78"/>
      <c r="M170" s="79"/>
      <c r="N170" s="76">
        <f t="shared" si="14"/>
        <v>0</v>
      </c>
      <c r="O170" s="143"/>
      <c r="P170" s="76">
        <f t="shared" si="15"/>
        <v>0</v>
      </c>
      <c r="Q170" s="143"/>
      <c r="R170" s="76">
        <f t="shared" si="16"/>
        <v>0</v>
      </c>
      <c r="S170" s="144"/>
      <c r="T170" s="76">
        <f>IF(S170='x. Dropdownmenüs'!$A$38,1,0)</f>
        <v>0</v>
      </c>
      <c r="U170" s="144"/>
      <c r="V170" s="76">
        <f t="shared" si="17"/>
        <v>0</v>
      </c>
      <c r="W170" s="145" t="str">
        <f t="shared" si="20"/>
        <v>gering</v>
      </c>
      <c r="X170" s="78"/>
      <c r="Y170" s="78"/>
      <c r="Z170" s="78"/>
      <c r="AA170" s="78"/>
      <c r="AB170" s="65" t="str">
        <f>IF(K170='x. Dropdownmenüs'!$A$25,IF(OR(X170='x. Dropdownmenüs'!$A$42,Y170='x. Dropdownmenüs'!$A$46),"Tabelle 4. überprüfen","zulässig"),"anderer Versickerungstyp gewählt")</f>
        <v>anderer Versickerungstyp gewählt</v>
      </c>
      <c r="AC170" s="65" t="str">
        <f>IF(AND(K170='x. Dropdownmenüs'!$A$26,L170='x. Dropdownmenüs'!$A$33,W170="gering"),"Zulässig ohne Behandlung wenn Ae&lt;Av",IF(K170='x. Dropdownmenüs'!$A$26,IF(OR(W170="hoch",L170='x. Dropdownmenüs'!$A$33,X170='x. Dropdownmenüs'!$A$42,Y170='x. Dropdownmenüs'!$A$46),"Tabelle 4. überprüfen","zulässig"),"anderer Versickerungstyp gewählt"))</f>
        <v>anderer Versickerungstyp gewählt</v>
      </c>
      <c r="AD170" s="65" t="str">
        <f>IF(AND(K170='x. Dropdownmenüs'!$A$27,L170='x. Dropdownmenüs'!$A$33,W170="gering"),"Zulässig am Ort des Anfalls",IF(K170='x. Dropdownmenüs'!$A$27,IF(OR(W170="hoch",L170='x. Dropdownmenüs'!$A$33,X170='x. Dropdownmenüs'!$A$42,Y170='x. Dropdownmenüs'!$A$46),"Tabelle 4. überprüfen","zulässig"),"anderer Versickerungstyp gewählt"))</f>
        <v>anderer Versickerungstyp gewählt</v>
      </c>
      <c r="AE170" s="65" t="str">
        <f>IF(K170='x. Dropdownmenüs'!$A$28,IF(X170='x. Dropdownmenüs'!$A$42,"nicht zulässig",IF(OR(Y170='x. Dropdownmenüs'!$A$46),"Tabelle 4. überprüfen","zulässig mit Behandlung")),"anderer Versickerungstyp gewählt")</f>
        <v>anderer Versickerungstyp gewählt</v>
      </c>
      <c r="AF170" s="65" t="str">
        <f>IF(K170='x. Dropdownmenüs'!$A$29,"zulässig (beliebig kombinierbar)","anderer Versickerungstyp gewählt")</f>
        <v>anderer Versickerungstyp gewählt</v>
      </c>
    </row>
    <row r="171" spans="1:32" x14ac:dyDescent="0.2">
      <c r="A171" s="168"/>
      <c r="B171" s="169"/>
      <c r="C171" s="147"/>
      <c r="D171" s="129"/>
      <c r="E171" s="130"/>
      <c r="F171" s="131"/>
      <c r="G171" s="163"/>
      <c r="H171" s="135"/>
      <c r="I171" s="136" t="str">
        <f t="shared" si="18"/>
        <v/>
      </c>
      <c r="J171" s="137" t="str">
        <f t="shared" si="19"/>
        <v/>
      </c>
      <c r="K171" s="138"/>
      <c r="L171" s="78"/>
      <c r="M171" s="79"/>
      <c r="N171" s="76">
        <f t="shared" si="14"/>
        <v>0</v>
      </c>
      <c r="O171" s="143"/>
      <c r="P171" s="76">
        <f t="shared" si="15"/>
        <v>0</v>
      </c>
      <c r="Q171" s="143"/>
      <c r="R171" s="76">
        <f t="shared" si="16"/>
        <v>0</v>
      </c>
      <c r="S171" s="144"/>
      <c r="T171" s="76">
        <f>IF(S171='x. Dropdownmenüs'!$A$38,1,0)</f>
        <v>0</v>
      </c>
      <c r="U171" s="144"/>
      <c r="V171" s="76">
        <f t="shared" si="17"/>
        <v>0</v>
      </c>
      <c r="W171" s="145" t="str">
        <f t="shared" si="20"/>
        <v>gering</v>
      </c>
      <c r="X171" s="78"/>
      <c r="Y171" s="78"/>
      <c r="Z171" s="78"/>
      <c r="AA171" s="78"/>
      <c r="AB171" s="65" t="str">
        <f>IF(K171='x. Dropdownmenüs'!$A$25,IF(OR(X171='x. Dropdownmenüs'!$A$42,Y171='x. Dropdownmenüs'!$A$46),"Tabelle 4. überprüfen","zulässig"),"anderer Versickerungstyp gewählt")</f>
        <v>anderer Versickerungstyp gewählt</v>
      </c>
      <c r="AC171" s="65" t="str">
        <f>IF(AND(K171='x. Dropdownmenüs'!$A$26,L171='x. Dropdownmenüs'!$A$33,W171="gering"),"Zulässig ohne Behandlung wenn Ae&lt;Av",IF(K171='x. Dropdownmenüs'!$A$26,IF(OR(W171="hoch",L171='x. Dropdownmenüs'!$A$33,X171='x. Dropdownmenüs'!$A$42,Y171='x. Dropdownmenüs'!$A$46),"Tabelle 4. überprüfen","zulässig"),"anderer Versickerungstyp gewählt"))</f>
        <v>anderer Versickerungstyp gewählt</v>
      </c>
      <c r="AD171" s="65" t="str">
        <f>IF(AND(K171='x. Dropdownmenüs'!$A$27,L171='x. Dropdownmenüs'!$A$33,W171="gering"),"Zulässig am Ort des Anfalls",IF(K171='x. Dropdownmenüs'!$A$27,IF(OR(W171="hoch",L171='x. Dropdownmenüs'!$A$33,X171='x. Dropdownmenüs'!$A$42,Y171='x. Dropdownmenüs'!$A$46),"Tabelle 4. überprüfen","zulässig"),"anderer Versickerungstyp gewählt"))</f>
        <v>anderer Versickerungstyp gewählt</v>
      </c>
      <c r="AE171" s="65" t="str">
        <f>IF(K171='x. Dropdownmenüs'!$A$28,IF(X171='x. Dropdownmenüs'!$A$42,"nicht zulässig",IF(OR(Y171='x. Dropdownmenüs'!$A$46),"Tabelle 4. überprüfen","zulässig mit Behandlung")),"anderer Versickerungstyp gewählt")</f>
        <v>anderer Versickerungstyp gewählt</v>
      </c>
      <c r="AF171" s="65" t="str">
        <f>IF(K171='x. Dropdownmenüs'!$A$29,"zulässig (beliebig kombinierbar)","anderer Versickerungstyp gewählt")</f>
        <v>anderer Versickerungstyp gewählt</v>
      </c>
    </row>
    <row r="172" spans="1:32" x14ac:dyDescent="0.2">
      <c r="A172" s="168"/>
      <c r="B172" s="169"/>
      <c r="C172" s="147"/>
      <c r="D172" s="129"/>
      <c r="E172" s="130"/>
      <c r="F172" s="131"/>
      <c r="G172" s="163"/>
      <c r="H172" s="135"/>
      <c r="I172" s="136" t="str">
        <f t="shared" si="18"/>
        <v/>
      </c>
      <c r="J172" s="137" t="str">
        <f t="shared" si="19"/>
        <v/>
      </c>
      <c r="K172" s="138"/>
      <c r="L172" s="78"/>
      <c r="M172" s="79"/>
      <c r="N172" s="76">
        <f t="shared" si="14"/>
        <v>0</v>
      </c>
      <c r="O172" s="143"/>
      <c r="P172" s="76">
        <f t="shared" si="15"/>
        <v>0</v>
      </c>
      <c r="Q172" s="143"/>
      <c r="R172" s="76">
        <f t="shared" si="16"/>
        <v>0</v>
      </c>
      <c r="S172" s="144"/>
      <c r="T172" s="76">
        <f>IF(S172='x. Dropdownmenüs'!$A$38,1,0)</f>
        <v>0</v>
      </c>
      <c r="U172" s="144"/>
      <c r="V172" s="76">
        <f t="shared" si="17"/>
        <v>0</v>
      </c>
      <c r="W172" s="145" t="str">
        <f t="shared" si="20"/>
        <v>gering</v>
      </c>
      <c r="X172" s="78"/>
      <c r="Y172" s="78"/>
      <c r="Z172" s="78"/>
      <c r="AA172" s="78"/>
      <c r="AB172" s="65" t="str">
        <f>IF(K172='x. Dropdownmenüs'!$A$25,IF(OR(X172='x. Dropdownmenüs'!$A$42,Y172='x. Dropdownmenüs'!$A$46),"Tabelle 4. überprüfen","zulässig"),"anderer Versickerungstyp gewählt")</f>
        <v>anderer Versickerungstyp gewählt</v>
      </c>
      <c r="AC172" s="65" t="str">
        <f>IF(AND(K172='x. Dropdownmenüs'!$A$26,L172='x. Dropdownmenüs'!$A$33,W172="gering"),"Zulässig ohne Behandlung wenn Ae&lt;Av",IF(K172='x. Dropdownmenüs'!$A$26,IF(OR(W172="hoch",L172='x. Dropdownmenüs'!$A$33,X172='x. Dropdownmenüs'!$A$42,Y172='x. Dropdownmenüs'!$A$46),"Tabelle 4. überprüfen","zulässig"),"anderer Versickerungstyp gewählt"))</f>
        <v>anderer Versickerungstyp gewählt</v>
      </c>
      <c r="AD172" s="65" t="str">
        <f>IF(AND(K172='x. Dropdownmenüs'!$A$27,L172='x. Dropdownmenüs'!$A$33,W172="gering"),"Zulässig am Ort des Anfalls",IF(K172='x. Dropdownmenüs'!$A$27,IF(OR(W172="hoch",L172='x. Dropdownmenüs'!$A$33,X172='x. Dropdownmenüs'!$A$42,Y172='x. Dropdownmenüs'!$A$46),"Tabelle 4. überprüfen","zulässig"),"anderer Versickerungstyp gewählt"))</f>
        <v>anderer Versickerungstyp gewählt</v>
      </c>
      <c r="AE172" s="65" t="str">
        <f>IF(K172='x. Dropdownmenüs'!$A$28,IF(X172='x. Dropdownmenüs'!$A$42,"nicht zulässig",IF(OR(Y172='x. Dropdownmenüs'!$A$46),"Tabelle 4. überprüfen","zulässig mit Behandlung")),"anderer Versickerungstyp gewählt")</f>
        <v>anderer Versickerungstyp gewählt</v>
      </c>
      <c r="AF172" s="65" t="str">
        <f>IF(K172='x. Dropdownmenüs'!$A$29,"zulässig (beliebig kombinierbar)","anderer Versickerungstyp gewählt")</f>
        <v>anderer Versickerungstyp gewählt</v>
      </c>
    </row>
    <row r="173" spans="1:32" x14ac:dyDescent="0.2">
      <c r="A173" s="168"/>
      <c r="B173" s="169"/>
      <c r="C173" s="147"/>
      <c r="D173" s="129"/>
      <c r="E173" s="130"/>
      <c r="F173" s="131"/>
      <c r="G173" s="163"/>
      <c r="H173" s="135"/>
      <c r="I173" s="136" t="str">
        <f t="shared" si="18"/>
        <v/>
      </c>
      <c r="J173" s="137" t="str">
        <f t="shared" si="19"/>
        <v/>
      </c>
      <c r="K173" s="138"/>
      <c r="L173" s="78"/>
      <c r="M173" s="79"/>
      <c r="N173" s="76">
        <f t="shared" si="14"/>
        <v>0</v>
      </c>
      <c r="O173" s="143"/>
      <c r="P173" s="76">
        <f t="shared" si="15"/>
        <v>0</v>
      </c>
      <c r="Q173" s="143"/>
      <c r="R173" s="76">
        <f t="shared" si="16"/>
        <v>0</v>
      </c>
      <c r="S173" s="144"/>
      <c r="T173" s="76">
        <f>IF(S173='x. Dropdownmenüs'!$A$38,1,0)</f>
        <v>0</v>
      </c>
      <c r="U173" s="144"/>
      <c r="V173" s="76">
        <f t="shared" si="17"/>
        <v>0</v>
      </c>
      <c r="W173" s="145" t="str">
        <f t="shared" si="20"/>
        <v>gering</v>
      </c>
      <c r="X173" s="78"/>
      <c r="Y173" s="78"/>
      <c r="Z173" s="78"/>
      <c r="AA173" s="78"/>
      <c r="AB173" s="65" t="str">
        <f>IF(K173='x. Dropdownmenüs'!$A$25,IF(OR(X173='x. Dropdownmenüs'!$A$42,Y173='x. Dropdownmenüs'!$A$46),"Tabelle 4. überprüfen","zulässig"),"anderer Versickerungstyp gewählt")</f>
        <v>anderer Versickerungstyp gewählt</v>
      </c>
      <c r="AC173" s="65" t="str">
        <f>IF(AND(K173='x. Dropdownmenüs'!$A$26,L173='x. Dropdownmenüs'!$A$33,W173="gering"),"Zulässig ohne Behandlung wenn Ae&lt;Av",IF(K173='x. Dropdownmenüs'!$A$26,IF(OR(W173="hoch",L173='x. Dropdownmenüs'!$A$33,X173='x. Dropdownmenüs'!$A$42,Y173='x. Dropdownmenüs'!$A$46),"Tabelle 4. überprüfen","zulässig"),"anderer Versickerungstyp gewählt"))</f>
        <v>anderer Versickerungstyp gewählt</v>
      </c>
      <c r="AD173" s="65" t="str">
        <f>IF(AND(K173='x. Dropdownmenüs'!$A$27,L173='x. Dropdownmenüs'!$A$33,W173="gering"),"Zulässig am Ort des Anfalls",IF(K173='x. Dropdownmenüs'!$A$27,IF(OR(W173="hoch",L173='x. Dropdownmenüs'!$A$33,X173='x. Dropdownmenüs'!$A$42,Y173='x. Dropdownmenüs'!$A$46),"Tabelle 4. überprüfen","zulässig"),"anderer Versickerungstyp gewählt"))</f>
        <v>anderer Versickerungstyp gewählt</v>
      </c>
      <c r="AE173" s="65" t="str">
        <f>IF(K173='x. Dropdownmenüs'!$A$28,IF(X173='x. Dropdownmenüs'!$A$42,"nicht zulässig",IF(OR(Y173='x. Dropdownmenüs'!$A$46),"Tabelle 4. überprüfen","zulässig mit Behandlung")),"anderer Versickerungstyp gewählt")</f>
        <v>anderer Versickerungstyp gewählt</v>
      </c>
      <c r="AF173" s="65" t="str">
        <f>IF(K173='x. Dropdownmenüs'!$A$29,"zulässig (beliebig kombinierbar)","anderer Versickerungstyp gewählt")</f>
        <v>anderer Versickerungstyp gewählt</v>
      </c>
    </row>
    <row r="174" spans="1:32" x14ac:dyDescent="0.2">
      <c r="A174" s="168"/>
      <c r="B174" s="169"/>
      <c r="C174" s="147"/>
      <c r="D174" s="129"/>
      <c r="E174" s="130"/>
      <c r="F174" s="131"/>
      <c r="G174" s="163"/>
      <c r="H174" s="135"/>
      <c r="I174" s="136" t="str">
        <f t="shared" si="18"/>
        <v/>
      </c>
      <c r="J174" s="137" t="str">
        <f t="shared" si="19"/>
        <v/>
      </c>
      <c r="K174" s="138"/>
      <c r="L174" s="78"/>
      <c r="M174" s="79"/>
      <c r="N174" s="76">
        <f t="shared" si="14"/>
        <v>0</v>
      </c>
      <c r="O174" s="143"/>
      <c r="P174" s="76">
        <f t="shared" si="15"/>
        <v>0</v>
      </c>
      <c r="Q174" s="143"/>
      <c r="R174" s="76">
        <f t="shared" si="16"/>
        <v>0</v>
      </c>
      <c r="S174" s="144"/>
      <c r="T174" s="76">
        <f>IF(S174='x. Dropdownmenüs'!$A$38,1,0)</f>
        <v>0</v>
      </c>
      <c r="U174" s="144"/>
      <c r="V174" s="76">
        <f t="shared" si="17"/>
        <v>0</v>
      </c>
      <c r="W174" s="145" t="str">
        <f t="shared" si="20"/>
        <v>gering</v>
      </c>
      <c r="X174" s="78"/>
      <c r="Y174" s="78"/>
      <c r="Z174" s="78"/>
      <c r="AA174" s="78"/>
      <c r="AB174" s="65" t="str">
        <f>IF(K174='x. Dropdownmenüs'!$A$25,IF(OR(X174='x. Dropdownmenüs'!$A$42,Y174='x. Dropdownmenüs'!$A$46),"Tabelle 4. überprüfen","zulässig"),"anderer Versickerungstyp gewählt")</f>
        <v>anderer Versickerungstyp gewählt</v>
      </c>
      <c r="AC174" s="65" t="str">
        <f>IF(AND(K174='x. Dropdownmenüs'!$A$26,L174='x. Dropdownmenüs'!$A$33,W174="gering"),"Zulässig ohne Behandlung wenn Ae&lt;Av",IF(K174='x. Dropdownmenüs'!$A$26,IF(OR(W174="hoch",L174='x. Dropdownmenüs'!$A$33,X174='x. Dropdownmenüs'!$A$42,Y174='x. Dropdownmenüs'!$A$46),"Tabelle 4. überprüfen","zulässig"),"anderer Versickerungstyp gewählt"))</f>
        <v>anderer Versickerungstyp gewählt</v>
      </c>
      <c r="AD174" s="65" t="str">
        <f>IF(AND(K174='x. Dropdownmenüs'!$A$27,L174='x. Dropdownmenüs'!$A$33,W174="gering"),"Zulässig am Ort des Anfalls",IF(K174='x. Dropdownmenüs'!$A$27,IF(OR(W174="hoch",L174='x. Dropdownmenüs'!$A$33,X174='x. Dropdownmenüs'!$A$42,Y174='x. Dropdownmenüs'!$A$46),"Tabelle 4. überprüfen","zulässig"),"anderer Versickerungstyp gewählt"))</f>
        <v>anderer Versickerungstyp gewählt</v>
      </c>
      <c r="AE174" s="65" t="str">
        <f>IF(K174='x. Dropdownmenüs'!$A$28,IF(X174='x. Dropdownmenüs'!$A$42,"nicht zulässig",IF(OR(Y174='x. Dropdownmenüs'!$A$46),"Tabelle 4. überprüfen","zulässig mit Behandlung")),"anderer Versickerungstyp gewählt")</f>
        <v>anderer Versickerungstyp gewählt</v>
      </c>
      <c r="AF174" s="65" t="str">
        <f>IF(K174='x. Dropdownmenüs'!$A$29,"zulässig (beliebig kombinierbar)","anderer Versickerungstyp gewählt")</f>
        <v>anderer Versickerungstyp gewählt</v>
      </c>
    </row>
    <row r="175" spans="1:32" x14ac:dyDescent="0.2">
      <c r="A175" s="168"/>
      <c r="B175" s="169"/>
      <c r="C175" s="147"/>
      <c r="D175" s="129"/>
      <c r="E175" s="130"/>
      <c r="F175" s="131"/>
      <c r="G175" s="163"/>
      <c r="H175" s="135"/>
      <c r="I175" s="136" t="str">
        <f t="shared" si="18"/>
        <v/>
      </c>
      <c r="J175" s="137" t="str">
        <f t="shared" si="19"/>
        <v/>
      </c>
      <c r="K175" s="138"/>
      <c r="L175" s="78"/>
      <c r="M175" s="79"/>
      <c r="N175" s="76">
        <f t="shared" si="14"/>
        <v>0</v>
      </c>
      <c r="O175" s="143"/>
      <c r="P175" s="76">
        <f t="shared" si="15"/>
        <v>0</v>
      </c>
      <c r="Q175" s="143"/>
      <c r="R175" s="76">
        <f t="shared" si="16"/>
        <v>0</v>
      </c>
      <c r="S175" s="144"/>
      <c r="T175" s="76">
        <f>IF(S175='x. Dropdownmenüs'!$A$38,1,0)</f>
        <v>0</v>
      </c>
      <c r="U175" s="144"/>
      <c r="V175" s="76">
        <f t="shared" si="17"/>
        <v>0</v>
      </c>
      <c r="W175" s="145" t="str">
        <f t="shared" si="20"/>
        <v>gering</v>
      </c>
      <c r="X175" s="78"/>
      <c r="Y175" s="78"/>
      <c r="Z175" s="78"/>
      <c r="AA175" s="78"/>
      <c r="AB175" s="65" t="str">
        <f>IF(K175='x. Dropdownmenüs'!$A$25,IF(OR(X175='x. Dropdownmenüs'!$A$42,Y175='x. Dropdownmenüs'!$A$46),"Tabelle 4. überprüfen","zulässig"),"anderer Versickerungstyp gewählt")</f>
        <v>anderer Versickerungstyp gewählt</v>
      </c>
      <c r="AC175" s="65" t="str">
        <f>IF(AND(K175='x. Dropdownmenüs'!$A$26,L175='x. Dropdownmenüs'!$A$33,W175="gering"),"Zulässig ohne Behandlung wenn Ae&lt;Av",IF(K175='x. Dropdownmenüs'!$A$26,IF(OR(W175="hoch",L175='x. Dropdownmenüs'!$A$33,X175='x. Dropdownmenüs'!$A$42,Y175='x. Dropdownmenüs'!$A$46),"Tabelle 4. überprüfen","zulässig"),"anderer Versickerungstyp gewählt"))</f>
        <v>anderer Versickerungstyp gewählt</v>
      </c>
      <c r="AD175" s="65" t="str">
        <f>IF(AND(K175='x. Dropdownmenüs'!$A$27,L175='x. Dropdownmenüs'!$A$33,W175="gering"),"Zulässig am Ort des Anfalls",IF(K175='x. Dropdownmenüs'!$A$27,IF(OR(W175="hoch",L175='x. Dropdownmenüs'!$A$33,X175='x. Dropdownmenüs'!$A$42,Y175='x. Dropdownmenüs'!$A$46),"Tabelle 4. überprüfen","zulässig"),"anderer Versickerungstyp gewählt"))</f>
        <v>anderer Versickerungstyp gewählt</v>
      </c>
      <c r="AE175" s="65" t="str">
        <f>IF(K175='x. Dropdownmenüs'!$A$28,IF(X175='x. Dropdownmenüs'!$A$42,"nicht zulässig",IF(OR(Y175='x. Dropdownmenüs'!$A$46),"Tabelle 4. überprüfen","zulässig mit Behandlung")),"anderer Versickerungstyp gewählt")</f>
        <v>anderer Versickerungstyp gewählt</v>
      </c>
      <c r="AF175" s="65" t="str">
        <f>IF(K175='x. Dropdownmenüs'!$A$29,"zulässig (beliebig kombinierbar)","anderer Versickerungstyp gewählt")</f>
        <v>anderer Versickerungstyp gewählt</v>
      </c>
    </row>
    <row r="176" spans="1:32" x14ac:dyDescent="0.2">
      <c r="A176" s="168"/>
      <c r="B176" s="169"/>
      <c r="C176" s="147"/>
      <c r="D176" s="129"/>
      <c r="E176" s="130"/>
      <c r="F176" s="131"/>
      <c r="G176" s="163"/>
      <c r="H176" s="135"/>
      <c r="I176" s="136" t="str">
        <f t="shared" si="18"/>
        <v/>
      </c>
      <c r="J176" s="137" t="str">
        <f t="shared" si="19"/>
        <v/>
      </c>
      <c r="K176" s="138"/>
      <c r="L176" s="78"/>
      <c r="M176" s="79"/>
      <c r="N176" s="76">
        <f t="shared" si="14"/>
        <v>0</v>
      </c>
      <c r="O176" s="143"/>
      <c r="P176" s="76">
        <f t="shared" si="15"/>
        <v>0</v>
      </c>
      <c r="Q176" s="143"/>
      <c r="R176" s="76">
        <f t="shared" si="16"/>
        <v>0</v>
      </c>
      <c r="S176" s="144"/>
      <c r="T176" s="76">
        <f>IF(S176='x. Dropdownmenüs'!$A$38,1,0)</f>
        <v>0</v>
      </c>
      <c r="U176" s="144"/>
      <c r="V176" s="76">
        <f t="shared" si="17"/>
        <v>0</v>
      </c>
      <c r="W176" s="145" t="str">
        <f t="shared" si="20"/>
        <v>gering</v>
      </c>
      <c r="X176" s="78"/>
      <c r="Y176" s="78"/>
      <c r="Z176" s="78"/>
      <c r="AA176" s="78"/>
      <c r="AB176" s="65" t="str">
        <f>IF(K176='x. Dropdownmenüs'!$A$25,IF(OR(X176='x. Dropdownmenüs'!$A$42,Y176='x. Dropdownmenüs'!$A$46),"Tabelle 4. überprüfen","zulässig"),"anderer Versickerungstyp gewählt")</f>
        <v>anderer Versickerungstyp gewählt</v>
      </c>
      <c r="AC176" s="65" t="str">
        <f>IF(AND(K176='x. Dropdownmenüs'!$A$26,L176='x. Dropdownmenüs'!$A$33,W176="gering"),"Zulässig ohne Behandlung wenn Ae&lt;Av",IF(K176='x. Dropdownmenüs'!$A$26,IF(OR(W176="hoch",L176='x. Dropdownmenüs'!$A$33,X176='x. Dropdownmenüs'!$A$42,Y176='x. Dropdownmenüs'!$A$46),"Tabelle 4. überprüfen","zulässig"),"anderer Versickerungstyp gewählt"))</f>
        <v>anderer Versickerungstyp gewählt</v>
      </c>
      <c r="AD176" s="65" t="str">
        <f>IF(AND(K176='x. Dropdownmenüs'!$A$27,L176='x. Dropdownmenüs'!$A$33,W176="gering"),"Zulässig am Ort des Anfalls",IF(K176='x. Dropdownmenüs'!$A$27,IF(OR(W176="hoch",L176='x. Dropdownmenüs'!$A$33,X176='x. Dropdownmenüs'!$A$42,Y176='x. Dropdownmenüs'!$A$46),"Tabelle 4. überprüfen","zulässig"),"anderer Versickerungstyp gewählt"))</f>
        <v>anderer Versickerungstyp gewählt</v>
      </c>
      <c r="AE176" s="65" t="str">
        <f>IF(K176='x. Dropdownmenüs'!$A$28,IF(X176='x. Dropdownmenüs'!$A$42,"nicht zulässig",IF(OR(Y176='x. Dropdownmenüs'!$A$46),"Tabelle 4. überprüfen","zulässig mit Behandlung")),"anderer Versickerungstyp gewählt")</f>
        <v>anderer Versickerungstyp gewählt</v>
      </c>
      <c r="AF176" s="65" t="str">
        <f>IF(K176='x. Dropdownmenüs'!$A$29,"zulässig (beliebig kombinierbar)","anderer Versickerungstyp gewählt")</f>
        <v>anderer Versickerungstyp gewählt</v>
      </c>
    </row>
    <row r="177" spans="1:32" x14ac:dyDescent="0.2">
      <c r="A177" s="168"/>
      <c r="B177" s="169"/>
      <c r="C177" s="147"/>
      <c r="D177" s="129"/>
      <c r="E177" s="130"/>
      <c r="F177" s="131"/>
      <c r="G177" s="163"/>
      <c r="H177" s="135"/>
      <c r="I177" s="136" t="str">
        <f t="shared" si="18"/>
        <v/>
      </c>
      <c r="J177" s="137" t="str">
        <f t="shared" si="19"/>
        <v/>
      </c>
      <c r="K177" s="138"/>
      <c r="L177" s="78"/>
      <c r="M177" s="79"/>
      <c r="N177" s="76">
        <f t="shared" si="14"/>
        <v>0</v>
      </c>
      <c r="O177" s="143"/>
      <c r="P177" s="76">
        <f t="shared" si="15"/>
        <v>0</v>
      </c>
      <c r="Q177" s="143"/>
      <c r="R177" s="76">
        <f t="shared" si="16"/>
        <v>0</v>
      </c>
      <c r="S177" s="144"/>
      <c r="T177" s="76">
        <f>IF(S177='x. Dropdownmenüs'!$A$38,1,0)</f>
        <v>0</v>
      </c>
      <c r="U177" s="144"/>
      <c r="V177" s="76">
        <f t="shared" si="17"/>
        <v>0</v>
      </c>
      <c r="W177" s="145" t="str">
        <f t="shared" si="20"/>
        <v>gering</v>
      </c>
      <c r="X177" s="78"/>
      <c r="Y177" s="78"/>
      <c r="Z177" s="78"/>
      <c r="AA177" s="78"/>
      <c r="AB177" s="65" t="str">
        <f>IF(K177='x. Dropdownmenüs'!$A$25,IF(OR(X177='x. Dropdownmenüs'!$A$42,Y177='x. Dropdownmenüs'!$A$46),"Tabelle 4. überprüfen","zulässig"),"anderer Versickerungstyp gewählt")</f>
        <v>anderer Versickerungstyp gewählt</v>
      </c>
      <c r="AC177" s="65" t="str">
        <f>IF(AND(K177='x. Dropdownmenüs'!$A$26,L177='x. Dropdownmenüs'!$A$33,W177="gering"),"Zulässig ohne Behandlung wenn Ae&lt;Av",IF(K177='x. Dropdownmenüs'!$A$26,IF(OR(W177="hoch",L177='x. Dropdownmenüs'!$A$33,X177='x. Dropdownmenüs'!$A$42,Y177='x. Dropdownmenüs'!$A$46),"Tabelle 4. überprüfen","zulässig"),"anderer Versickerungstyp gewählt"))</f>
        <v>anderer Versickerungstyp gewählt</v>
      </c>
      <c r="AD177" s="65" t="str">
        <f>IF(AND(K177='x. Dropdownmenüs'!$A$27,L177='x. Dropdownmenüs'!$A$33,W177="gering"),"Zulässig am Ort des Anfalls",IF(K177='x. Dropdownmenüs'!$A$27,IF(OR(W177="hoch",L177='x. Dropdownmenüs'!$A$33,X177='x. Dropdownmenüs'!$A$42,Y177='x. Dropdownmenüs'!$A$46),"Tabelle 4. überprüfen","zulässig"),"anderer Versickerungstyp gewählt"))</f>
        <v>anderer Versickerungstyp gewählt</v>
      </c>
      <c r="AE177" s="65" t="str">
        <f>IF(K177='x. Dropdownmenüs'!$A$28,IF(X177='x. Dropdownmenüs'!$A$42,"nicht zulässig",IF(OR(Y177='x. Dropdownmenüs'!$A$46),"Tabelle 4. überprüfen","zulässig mit Behandlung")),"anderer Versickerungstyp gewählt")</f>
        <v>anderer Versickerungstyp gewählt</v>
      </c>
      <c r="AF177" s="65" t="str">
        <f>IF(K177='x. Dropdownmenüs'!$A$29,"zulässig (beliebig kombinierbar)","anderer Versickerungstyp gewählt")</f>
        <v>anderer Versickerungstyp gewählt</v>
      </c>
    </row>
    <row r="178" spans="1:32" x14ac:dyDescent="0.2">
      <c r="A178" s="168"/>
      <c r="B178" s="169"/>
      <c r="C178" s="147"/>
      <c r="D178" s="129"/>
      <c r="E178" s="130"/>
      <c r="F178" s="131"/>
      <c r="G178" s="163"/>
      <c r="H178" s="135"/>
      <c r="I178" s="136" t="str">
        <f t="shared" si="18"/>
        <v/>
      </c>
      <c r="J178" s="137" t="str">
        <f t="shared" si="19"/>
        <v/>
      </c>
      <c r="K178" s="138"/>
      <c r="L178" s="78"/>
      <c r="M178" s="79"/>
      <c r="N178" s="76">
        <f t="shared" si="14"/>
        <v>0</v>
      </c>
      <c r="O178" s="143"/>
      <c r="P178" s="76">
        <f t="shared" si="15"/>
        <v>0</v>
      </c>
      <c r="Q178" s="143"/>
      <c r="R178" s="76">
        <f t="shared" si="16"/>
        <v>0</v>
      </c>
      <c r="S178" s="144"/>
      <c r="T178" s="76">
        <f>IF(S178='x. Dropdownmenüs'!$A$38,1,0)</f>
        <v>0</v>
      </c>
      <c r="U178" s="144"/>
      <c r="V178" s="76">
        <f t="shared" si="17"/>
        <v>0</v>
      </c>
      <c r="W178" s="145" t="str">
        <f t="shared" si="20"/>
        <v>gering</v>
      </c>
      <c r="X178" s="78"/>
      <c r="Y178" s="78"/>
      <c r="Z178" s="78"/>
      <c r="AA178" s="78"/>
      <c r="AB178" s="65" t="str">
        <f>IF(K178='x. Dropdownmenüs'!$A$25,IF(OR(X178='x. Dropdownmenüs'!$A$42,Y178='x. Dropdownmenüs'!$A$46),"Tabelle 4. überprüfen","zulässig"),"anderer Versickerungstyp gewählt")</f>
        <v>anderer Versickerungstyp gewählt</v>
      </c>
      <c r="AC178" s="65" t="str">
        <f>IF(AND(K178='x. Dropdownmenüs'!$A$26,L178='x. Dropdownmenüs'!$A$33,W178="gering"),"Zulässig ohne Behandlung wenn Ae&lt;Av",IF(K178='x. Dropdownmenüs'!$A$26,IF(OR(W178="hoch",L178='x. Dropdownmenüs'!$A$33,X178='x. Dropdownmenüs'!$A$42,Y178='x. Dropdownmenüs'!$A$46),"Tabelle 4. überprüfen","zulässig"),"anderer Versickerungstyp gewählt"))</f>
        <v>anderer Versickerungstyp gewählt</v>
      </c>
      <c r="AD178" s="65" t="str">
        <f>IF(AND(K178='x. Dropdownmenüs'!$A$27,L178='x. Dropdownmenüs'!$A$33,W178="gering"),"Zulässig am Ort des Anfalls",IF(K178='x. Dropdownmenüs'!$A$27,IF(OR(W178="hoch",L178='x. Dropdownmenüs'!$A$33,X178='x. Dropdownmenüs'!$A$42,Y178='x. Dropdownmenüs'!$A$46),"Tabelle 4. überprüfen","zulässig"),"anderer Versickerungstyp gewählt"))</f>
        <v>anderer Versickerungstyp gewählt</v>
      </c>
      <c r="AE178" s="65" t="str">
        <f>IF(K178='x. Dropdownmenüs'!$A$28,IF(X178='x. Dropdownmenüs'!$A$42,"nicht zulässig",IF(OR(Y178='x. Dropdownmenüs'!$A$46),"Tabelle 4. überprüfen","zulässig mit Behandlung")),"anderer Versickerungstyp gewählt")</f>
        <v>anderer Versickerungstyp gewählt</v>
      </c>
      <c r="AF178" s="65" t="str">
        <f>IF(K178='x. Dropdownmenüs'!$A$29,"zulässig (beliebig kombinierbar)","anderer Versickerungstyp gewählt")</f>
        <v>anderer Versickerungstyp gewählt</v>
      </c>
    </row>
    <row r="179" spans="1:32" x14ac:dyDescent="0.2">
      <c r="A179" s="168"/>
      <c r="B179" s="169"/>
      <c r="C179" s="147"/>
      <c r="D179" s="129"/>
      <c r="E179" s="130"/>
      <c r="F179" s="131"/>
      <c r="G179" s="163"/>
      <c r="H179" s="135"/>
      <c r="I179" s="136" t="str">
        <f t="shared" si="18"/>
        <v/>
      </c>
      <c r="J179" s="137" t="str">
        <f t="shared" si="19"/>
        <v/>
      </c>
      <c r="K179" s="138"/>
      <c r="L179" s="78"/>
      <c r="M179" s="79"/>
      <c r="N179" s="76">
        <f t="shared" si="14"/>
        <v>0</v>
      </c>
      <c r="O179" s="143"/>
      <c r="P179" s="76">
        <f t="shared" si="15"/>
        <v>0</v>
      </c>
      <c r="Q179" s="143"/>
      <c r="R179" s="76">
        <f t="shared" si="16"/>
        <v>0</v>
      </c>
      <c r="S179" s="144"/>
      <c r="T179" s="76">
        <f>IF(S179='x. Dropdownmenüs'!$A$38,1,0)</f>
        <v>0</v>
      </c>
      <c r="U179" s="144"/>
      <c r="V179" s="76">
        <f t="shared" si="17"/>
        <v>0</v>
      </c>
      <c r="W179" s="145" t="str">
        <f t="shared" si="20"/>
        <v>gering</v>
      </c>
      <c r="X179" s="78"/>
      <c r="Y179" s="78"/>
      <c r="Z179" s="78"/>
      <c r="AA179" s="78"/>
      <c r="AB179" s="65" t="str">
        <f>IF(K179='x. Dropdownmenüs'!$A$25,IF(OR(X179='x. Dropdownmenüs'!$A$42,Y179='x. Dropdownmenüs'!$A$46),"Tabelle 4. überprüfen","zulässig"),"anderer Versickerungstyp gewählt")</f>
        <v>anderer Versickerungstyp gewählt</v>
      </c>
      <c r="AC179" s="65" t="str">
        <f>IF(AND(K179='x. Dropdownmenüs'!$A$26,L179='x. Dropdownmenüs'!$A$33,W179="gering"),"Zulässig ohne Behandlung wenn Ae&lt;Av",IF(K179='x. Dropdownmenüs'!$A$26,IF(OR(W179="hoch",L179='x. Dropdownmenüs'!$A$33,X179='x. Dropdownmenüs'!$A$42,Y179='x. Dropdownmenüs'!$A$46),"Tabelle 4. überprüfen","zulässig"),"anderer Versickerungstyp gewählt"))</f>
        <v>anderer Versickerungstyp gewählt</v>
      </c>
      <c r="AD179" s="65" t="str">
        <f>IF(AND(K179='x. Dropdownmenüs'!$A$27,L179='x. Dropdownmenüs'!$A$33,W179="gering"),"Zulässig am Ort des Anfalls",IF(K179='x. Dropdownmenüs'!$A$27,IF(OR(W179="hoch",L179='x. Dropdownmenüs'!$A$33,X179='x. Dropdownmenüs'!$A$42,Y179='x. Dropdownmenüs'!$A$46),"Tabelle 4. überprüfen","zulässig"),"anderer Versickerungstyp gewählt"))</f>
        <v>anderer Versickerungstyp gewählt</v>
      </c>
      <c r="AE179" s="65" t="str">
        <f>IF(K179='x. Dropdownmenüs'!$A$28,IF(X179='x. Dropdownmenüs'!$A$42,"nicht zulässig",IF(OR(Y179='x. Dropdownmenüs'!$A$46),"Tabelle 4. überprüfen","zulässig mit Behandlung")),"anderer Versickerungstyp gewählt")</f>
        <v>anderer Versickerungstyp gewählt</v>
      </c>
      <c r="AF179" s="65" t="str">
        <f>IF(K179='x. Dropdownmenüs'!$A$29,"zulässig (beliebig kombinierbar)","anderer Versickerungstyp gewählt")</f>
        <v>anderer Versickerungstyp gewählt</v>
      </c>
    </row>
    <row r="180" spans="1:32" x14ac:dyDescent="0.2">
      <c r="A180" s="168"/>
      <c r="B180" s="169"/>
      <c r="C180" s="147"/>
      <c r="D180" s="129"/>
      <c r="E180" s="130"/>
      <c r="F180" s="131"/>
      <c r="G180" s="163"/>
      <c r="H180" s="135"/>
      <c r="I180" s="136" t="str">
        <f t="shared" si="18"/>
        <v/>
      </c>
      <c r="J180" s="137" t="str">
        <f t="shared" si="19"/>
        <v/>
      </c>
      <c r="K180" s="138"/>
      <c r="L180" s="78"/>
      <c r="M180" s="79"/>
      <c r="N180" s="76">
        <f t="shared" si="14"/>
        <v>0</v>
      </c>
      <c r="O180" s="143"/>
      <c r="P180" s="76">
        <f t="shared" si="15"/>
        <v>0</v>
      </c>
      <c r="Q180" s="143"/>
      <c r="R180" s="76">
        <f t="shared" si="16"/>
        <v>0</v>
      </c>
      <c r="S180" s="144"/>
      <c r="T180" s="76">
        <f>IF(S180='x. Dropdownmenüs'!$A$38,1,0)</f>
        <v>0</v>
      </c>
      <c r="U180" s="144"/>
      <c r="V180" s="76">
        <f t="shared" si="17"/>
        <v>0</v>
      </c>
      <c r="W180" s="145" t="str">
        <f t="shared" si="20"/>
        <v>gering</v>
      </c>
      <c r="X180" s="78"/>
      <c r="Y180" s="78"/>
      <c r="Z180" s="78"/>
      <c r="AA180" s="78"/>
      <c r="AB180" s="65" t="str">
        <f>IF(K180='x. Dropdownmenüs'!$A$25,IF(OR(X180='x. Dropdownmenüs'!$A$42,Y180='x. Dropdownmenüs'!$A$46),"Tabelle 4. überprüfen","zulässig"),"anderer Versickerungstyp gewählt")</f>
        <v>anderer Versickerungstyp gewählt</v>
      </c>
      <c r="AC180" s="65" t="str">
        <f>IF(AND(K180='x. Dropdownmenüs'!$A$26,L180='x. Dropdownmenüs'!$A$33,W180="gering"),"Zulässig ohne Behandlung wenn Ae&lt;Av",IF(K180='x. Dropdownmenüs'!$A$26,IF(OR(W180="hoch",L180='x. Dropdownmenüs'!$A$33,X180='x. Dropdownmenüs'!$A$42,Y180='x. Dropdownmenüs'!$A$46),"Tabelle 4. überprüfen","zulässig"),"anderer Versickerungstyp gewählt"))</f>
        <v>anderer Versickerungstyp gewählt</v>
      </c>
      <c r="AD180" s="65" t="str">
        <f>IF(AND(K180='x. Dropdownmenüs'!$A$27,L180='x. Dropdownmenüs'!$A$33,W180="gering"),"Zulässig am Ort des Anfalls",IF(K180='x. Dropdownmenüs'!$A$27,IF(OR(W180="hoch",L180='x. Dropdownmenüs'!$A$33,X180='x. Dropdownmenüs'!$A$42,Y180='x. Dropdownmenüs'!$A$46),"Tabelle 4. überprüfen","zulässig"),"anderer Versickerungstyp gewählt"))</f>
        <v>anderer Versickerungstyp gewählt</v>
      </c>
      <c r="AE180" s="65" t="str">
        <f>IF(K180='x. Dropdownmenüs'!$A$28,IF(X180='x. Dropdownmenüs'!$A$42,"nicht zulässig",IF(OR(Y180='x. Dropdownmenüs'!$A$46),"Tabelle 4. überprüfen","zulässig mit Behandlung")),"anderer Versickerungstyp gewählt")</f>
        <v>anderer Versickerungstyp gewählt</v>
      </c>
      <c r="AF180" s="65" t="str">
        <f>IF(K180='x. Dropdownmenüs'!$A$29,"zulässig (beliebig kombinierbar)","anderer Versickerungstyp gewählt")</f>
        <v>anderer Versickerungstyp gewählt</v>
      </c>
    </row>
    <row r="181" spans="1:32" x14ac:dyDescent="0.2">
      <c r="A181" s="168"/>
      <c r="B181" s="169"/>
      <c r="C181" s="147"/>
      <c r="D181" s="129"/>
      <c r="E181" s="130"/>
      <c r="F181" s="131"/>
      <c r="G181" s="163"/>
      <c r="H181" s="135"/>
      <c r="I181" s="136" t="str">
        <f t="shared" si="18"/>
        <v/>
      </c>
      <c r="J181" s="137" t="str">
        <f t="shared" si="19"/>
        <v/>
      </c>
      <c r="K181" s="138"/>
      <c r="L181" s="78"/>
      <c r="M181" s="79"/>
      <c r="N181" s="76">
        <f t="shared" si="14"/>
        <v>0</v>
      </c>
      <c r="O181" s="143"/>
      <c r="P181" s="76">
        <f t="shared" si="15"/>
        <v>0</v>
      </c>
      <c r="Q181" s="143"/>
      <c r="R181" s="76">
        <f t="shared" si="16"/>
        <v>0</v>
      </c>
      <c r="S181" s="144"/>
      <c r="T181" s="76">
        <f>IF(S181='x. Dropdownmenüs'!$A$38,1,0)</f>
        <v>0</v>
      </c>
      <c r="U181" s="144"/>
      <c r="V181" s="76">
        <f t="shared" si="17"/>
        <v>0</v>
      </c>
      <c r="W181" s="145" t="str">
        <f t="shared" si="20"/>
        <v>gering</v>
      </c>
      <c r="X181" s="78"/>
      <c r="Y181" s="78"/>
      <c r="Z181" s="78"/>
      <c r="AA181" s="78"/>
      <c r="AB181" s="65" t="str">
        <f>IF(K181='x. Dropdownmenüs'!$A$25,IF(OR(X181='x. Dropdownmenüs'!$A$42,Y181='x. Dropdownmenüs'!$A$46),"Tabelle 4. überprüfen","zulässig"),"anderer Versickerungstyp gewählt")</f>
        <v>anderer Versickerungstyp gewählt</v>
      </c>
      <c r="AC181" s="65" t="str">
        <f>IF(AND(K181='x. Dropdownmenüs'!$A$26,L181='x. Dropdownmenüs'!$A$33,W181="gering"),"Zulässig ohne Behandlung wenn Ae&lt;Av",IF(K181='x. Dropdownmenüs'!$A$26,IF(OR(W181="hoch",L181='x. Dropdownmenüs'!$A$33,X181='x. Dropdownmenüs'!$A$42,Y181='x. Dropdownmenüs'!$A$46),"Tabelle 4. überprüfen","zulässig"),"anderer Versickerungstyp gewählt"))</f>
        <v>anderer Versickerungstyp gewählt</v>
      </c>
      <c r="AD181" s="65" t="str">
        <f>IF(AND(K181='x. Dropdownmenüs'!$A$27,L181='x. Dropdownmenüs'!$A$33,W181="gering"),"Zulässig am Ort des Anfalls",IF(K181='x. Dropdownmenüs'!$A$27,IF(OR(W181="hoch",L181='x. Dropdownmenüs'!$A$33,X181='x. Dropdownmenüs'!$A$42,Y181='x. Dropdownmenüs'!$A$46),"Tabelle 4. überprüfen","zulässig"),"anderer Versickerungstyp gewählt"))</f>
        <v>anderer Versickerungstyp gewählt</v>
      </c>
      <c r="AE181" s="65" t="str">
        <f>IF(K181='x. Dropdownmenüs'!$A$28,IF(X181='x. Dropdownmenüs'!$A$42,"nicht zulässig",IF(OR(Y181='x. Dropdownmenüs'!$A$46),"Tabelle 4. überprüfen","zulässig mit Behandlung")),"anderer Versickerungstyp gewählt")</f>
        <v>anderer Versickerungstyp gewählt</v>
      </c>
      <c r="AF181" s="65" t="str">
        <f>IF(K181='x. Dropdownmenüs'!$A$29,"zulässig (beliebig kombinierbar)","anderer Versickerungstyp gewählt")</f>
        <v>anderer Versickerungstyp gewählt</v>
      </c>
    </row>
    <row r="182" spans="1:32" x14ac:dyDescent="0.2">
      <c r="A182" s="168"/>
      <c r="B182" s="169"/>
      <c r="C182" s="147"/>
      <c r="D182" s="129"/>
      <c r="E182" s="130"/>
      <c r="F182" s="131"/>
      <c r="G182" s="163"/>
      <c r="H182" s="135"/>
      <c r="I182" s="136" t="str">
        <f t="shared" si="18"/>
        <v/>
      </c>
      <c r="J182" s="137" t="str">
        <f t="shared" si="19"/>
        <v/>
      </c>
      <c r="K182" s="138"/>
      <c r="L182" s="78"/>
      <c r="M182" s="79"/>
      <c r="N182" s="76">
        <f t="shared" si="14"/>
        <v>0</v>
      </c>
      <c r="O182" s="143"/>
      <c r="P182" s="76">
        <f t="shared" si="15"/>
        <v>0</v>
      </c>
      <c r="Q182" s="143"/>
      <c r="R182" s="76">
        <f t="shared" si="16"/>
        <v>0</v>
      </c>
      <c r="S182" s="144"/>
      <c r="T182" s="76">
        <f>IF(S182='x. Dropdownmenüs'!$A$38,1,0)</f>
        <v>0</v>
      </c>
      <c r="U182" s="144"/>
      <c r="V182" s="76">
        <f t="shared" si="17"/>
        <v>0</v>
      </c>
      <c r="W182" s="145" t="str">
        <f t="shared" si="20"/>
        <v>gering</v>
      </c>
      <c r="X182" s="78"/>
      <c r="Y182" s="78"/>
      <c r="Z182" s="78"/>
      <c r="AA182" s="78"/>
      <c r="AB182" s="65" t="str">
        <f>IF(K182='x. Dropdownmenüs'!$A$25,IF(OR(X182='x. Dropdownmenüs'!$A$42,Y182='x. Dropdownmenüs'!$A$46),"Tabelle 4. überprüfen","zulässig"),"anderer Versickerungstyp gewählt")</f>
        <v>anderer Versickerungstyp gewählt</v>
      </c>
      <c r="AC182" s="65" t="str">
        <f>IF(AND(K182='x. Dropdownmenüs'!$A$26,L182='x. Dropdownmenüs'!$A$33,W182="gering"),"Zulässig ohne Behandlung wenn Ae&lt;Av",IF(K182='x. Dropdownmenüs'!$A$26,IF(OR(W182="hoch",L182='x. Dropdownmenüs'!$A$33,X182='x. Dropdownmenüs'!$A$42,Y182='x. Dropdownmenüs'!$A$46),"Tabelle 4. überprüfen","zulässig"),"anderer Versickerungstyp gewählt"))</f>
        <v>anderer Versickerungstyp gewählt</v>
      </c>
      <c r="AD182" s="65" t="str">
        <f>IF(AND(K182='x. Dropdownmenüs'!$A$27,L182='x. Dropdownmenüs'!$A$33,W182="gering"),"Zulässig am Ort des Anfalls",IF(K182='x. Dropdownmenüs'!$A$27,IF(OR(W182="hoch",L182='x. Dropdownmenüs'!$A$33,X182='x. Dropdownmenüs'!$A$42,Y182='x. Dropdownmenüs'!$A$46),"Tabelle 4. überprüfen","zulässig"),"anderer Versickerungstyp gewählt"))</f>
        <v>anderer Versickerungstyp gewählt</v>
      </c>
      <c r="AE182" s="65" t="str">
        <f>IF(K182='x. Dropdownmenüs'!$A$28,IF(X182='x. Dropdownmenüs'!$A$42,"nicht zulässig",IF(OR(Y182='x. Dropdownmenüs'!$A$46),"Tabelle 4. überprüfen","zulässig mit Behandlung")),"anderer Versickerungstyp gewählt")</f>
        <v>anderer Versickerungstyp gewählt</v>
      </c>
      <c r="AF182" s="65" t="str">
        <f>IF(K182='x. Dropdownmenüs'!$A$29,"zulässig (beliebig kombinierbar)","anderer Versickerungstyp gewählt")</f>
        <v>anderer Versickerungstyp gewählt</v>
      </c>
    </row>
    <row r="183" spans="1:32" x14ac:dyDescent="0.2">
      <c r="A183" s="168"/>
      <c r="B183" s="169"/>
      <c r="C183" s="147"/>
      <c r="D183" s="129"/>
      <c r="E183" s="130"/>
      <c r="F183" s="131"/>
      <c r="G183" s="163"/>
      <c r="H183" s="135"/>
      <c r="I183" s="136" t="str">
        <f t="shared" si="18"/>
        <v/>
      </c>
      <c r="J183" s="137" t="str">
        <f t="shared" si="19"/>
        <v/>
      </c>
      <c r="K183" s="138"/>
      <c r="L183" s="78"/>
      <c r="M183" s="79"/>
      <c r="N183" s="76">
        <f t="shared" si="14"/>
        <v>0</v>
      </c>
      <c r="O183" s="143"/>
      <c r="P183" s="76">
        <f t="shared" si="15"/>
        <v>0</v>
      </c>
      <c r="Q183" s="143"/>
      <c r="R183" s="76">
        <f t="shared" si="16"/>
        <v>0</v>
      </c>
      <c r="S183" s="144"/>
      <c r="T183" s="76">
        <f>IF(S183='x. Dropdownmenüs'!$A$38,1,0)</f>
        <v>0</v>
      </c>
      <c r="U183" s="144"/>
      <c r="V183" s="76">
        <f t="shared" si="17"/>
        <v>0</v>
      </c>
      <c r="W183" s="145" t="str">
        <f t="shared" si="20"/>
        <v>gering</v>
      </c>
      <c r="X183" s="78"/>
      <c r="Y183" s="78"/>
      <c r="Z183" s="78"/>
      <c r="AA183" s="78"/>
      <c r="AB183" s="65" t="str">
        <f>IF(K183='x. Dropdownmenüs'!$A$25,IF(OR(X183='x. Dropdownmenüs'!$A$42,Y183='x. Dropdownmenüs'!$A$46),"Tabelle 4. überprüfen","zulässig"),"anderer Versickerungstyp gewählt")</f>
        <v>anderer Versickerungstyp gewählt</v>
      </c>
      <c r="AC183" s="65" t="str">
        <f>IF(AND(K183='x. Dropdownmenüs'!$A$26,L183='x. Dropdownmenüs'!$A$33,W183="gering"),"Zulässig ohne Behandlung wenn Ae&lt;Av",IF(K183='x. Dropdownmenüs'!$A$26,IF(OR(W183="hoch",L183='x. Dropdownmenüs'!$A$33,X183='x. Dropdownmenüs'!$A$42,Y183='x. Dropdownmenüs'!$A$46),"Tabelle 4. überprüfen","zulässig"),"anderer Versickerungstyp gewählt"))</f>
        <v>anderer Versickerungstyp gewählt</v>
      </c>
      <c r="AD183" s="65" t="str">
        <f>IF(AND(K183='x. Dropdownmenüs'!$A$27,L183='x. Dropdownmenüs'!$A$33,W183="gering"),"Zulässig am Ort des Anfalls",IF(K183='x. Dropdownmenüs'!$A$27,IF(OR(W183="hoch",L183='x. Dropdownmenüs'!$A$33,X183='x. Dropdownmenüs'!$A$42,Y183='x. Dropdownmenüs'!$A$46),"Tabelle 4. überprüfen","zulässig"),"anderer Versickerungstyp gewählt"))</f>
        <v>anderer Versickerungstyp gewählt</v>
      </c>
      <c r="AE183" s="65" t="str">
        <f>IF(K183='x. Dropdownmenüs'!$A$28,IF(X183='x. Dropdownmenüs'!$A$42,"nicht zulässig",IF(OR(Y183='x. Dropdownmenüs'!$A$46),"Tabelle 4. überprüfen","zulässig mit Behandlung")),"anderer Versickerungstyp gewählt")</f>
        <v>anderer Versickerungstyp gewählt</v>
      </c>
      <c r="AF183" s="65" t="str">
        <f>IF(K183='x. Dropdownmenüs'!$A$29,"zulässig (beliebig kombinierbar)","anderer Versickerungstyp gewählt")</f>
        <v>anderer Versickerungstyp gewählt</v>
      </c>
    </row>
    <row r="184" spans="1:32" x14ac:dyDescent="0.2">
      <c r="A184" s="168"/>
      <c r="B184" s="169"/>
      <c r="C184" s="147"/>
      <c r="D184" s="129"/>
      <c r="E184" s="130"/>
      <c r="F184" s="131"/>
      <c r="G184" s="163"/>
      <c r="H184" s="135"/>
      <c r="I184" s="136" t="str">
        <f t="shared" si="18"/>
        <v/>
      </c>
      <c r="J184" s="137" t="str">
        <f t="shared" si="19"/>
        <v/>
      </c>
      <c r="K184" s="138"/>
      <c r="L184" s="78"/>
      <c r="M184" s="79"/>
      <c r="N184" s="76">
        <f t="shared" si="14"/>
        <v>0</v>
      </c>
      <c r="O184" s="143"/>
      <c r="P184" s="76">
        <f t="shared" si="15"/>
        <v>0</v>
      </c>
      <c r="Q184" s="143"/>
      <c r="R184" s="76">
        <f t="shared" si="16"/>
        <v>0</v>
      </c>
      <c r="S184" s="144"/>
      <c r="T184" s="76">
        <f>IF(S184='x. Dropdownmenüs'!$A$38,1,0)</f>
        <v>0</v>
      </c>
      <c r="U184" s="144"/>
      <c r="V184" s="76">
        <f t="shared" si="17"/>
        <v>0</v>
      </c>
      <c r="W184" s="145" t="str">
        <f t="shared" si="20"/>
        <v>gering</v>
      </c>
      <c r="X184" s="78"/>
      <c r="Y184" s="78"/>
      <c r="Z184" s="78"/>
      <c r="AA184" s="78"/>
      <c r="AB184" s="65" t="str">
        <f>IF(K184='x. Dropdownmenüs'!$A$25,IF(OR(X184='x. Dropdownmenüs'!$A$42,Y184='x. Dropdownmenüs'!$A$46),"Tabelle 4. überprüfen","zulässig"),"anderer Versickerungstyp gewählt")</f>
        <v>anderer Versickerungstyp gewählt</v>
      </c>
      <c r="AC184" s="65" t="str">
        <f>IF(AND(K184='x. Dropdownmenüs'!$A$26,L184='x. Dropdownmenüs'!$A$33,W184="gering"),"Zulässig ohne Behandlung wenn Ae&lt;Av",IF(K184='x. Dropdownmenüs'!$A$26,IF(OR(W184="hoch",L184='x. Dropdownmenüs'!$A$33,X184='x. Dropdownmenüs'!$A$42,Y184='x. Dropdownmenüs'!$A$46),"Tabelle 4. überprüfen","zulässig"),"anderer Versickerungstyp gewählt"))</f>
        <v>anderer Versickerungstyp gewählt</v>
      </c>
      <c r="AD184" s="65" t="str">
        <f>IF(AND(K184='x. Dropdownmenüs'!$A$27,L184='x. Dropdownmenüs'!$A$33,W184="gering"),"Zulässig am Ort des Anfalls",IF(K184='x. Dropdownmenüs'!$A$27,IF(OR(W184="hoch",L184='x. Dropdownmenüs'!$A$33,X184='x. Dropdownmenüs'!$A$42,Y184='x. Dropdownmenüs'!$A$46),"Tabelle 4. überprüfen","zulässig"),"anderer Versickerungstyp gewählt"))</f>
        <v>anderer Versickerungstyp gewählt</v>
      </c>
      <c r="AE184" s="65" t="str">
        <f>IF(K184='x. Dropdownmenüs'!$A$28,IF(X184='x. Dropdownmenüs'!$A$42,"nicht zulässig",IF(OR(Y184='x. Dropdownmenüs'!$A$46),"Tabelle 4. überprüfen","zulässig mit Behandlung")),"anderer Versickerungstyp gewählt")</f>
        <v>anderer Versickerungstyp gewählt</v>
      </c>
      <c r="AF184" s="65" t="str">
        <f>IF(K184='x. Dropdownmenüs'!$A$29,"zulässig (beliebig kombinierbar)","anderer Versickerungstyp gewählt")</f>
        <v>anderer Versickerungstyp gewählt</v>
      </c>
    </row>
    <row r="185" spans="1:32" x14ac:dyDescent="0.2">
      <c r="A185" s="168"/>
      <c r="B185" s="169"/>
      <c r="C185" s="147"/>
      <c r="D185" s="129"/>
      <c r="E185" s="130"/>
      <c r="F185" s="131"/>
      <c r="G185" s="163"/>
      <c r="H185" s="135"/>
      <c r="I185" s="136" t="str">
        <f t="shared" si="18"/>
        <v/>
      </c>
      <c r="J185" s="137" t="str">
        <f t="shared" si="19"/>
        <v/>
      </c>
      <c r="K185" s="138"/>
      <c r="L185" s="78"/>
      <c r="M185" s="79"/>
      <c r="N185" s="76">
        <f t="shared" si="14"/>
        <v>0</v>
      </c>
      <c r="O185" s="143"/>
      <c r="P185" s="76">
        <f t="shared" si="15"/>
        <v>0</v>
      </c>
      <c r="Q185" s="143"/>
      <c r="R185" s="76">
        <f t="shared" si="16"/>
        <v>0</v>
      </c>
      <c r="S185" s="144"/>
      <c r="T185" s="76">
        <f>IF(S185='x. Dropdownmenüs'!$A$38,1,0)</f>
        <v>0</v>
      </c>
      <c r="U185" s="144"/>
      <c r="V185" s="76">
        <f t="shared" si="17"/>
        <v>0</v>
      </c>
      <c r="W185" s="145" t="str">
        <f t="shared" si="20"/>
        <v>gering</v>
      </c>
      <c r="X185" s="78"/>
      <c r="Y185" s="78"/>
      <c r="Z185" s="78"/>
      <c r="AA185" s="78"/>
      <c r="AB185" s="65" t="str">
        <f>IF(K185='x. Dropdownmenüs'!$A$25,IF(OR(X185='x. Dropdownmenüs'!$A$42,Y185='x. Dropdownmenüs'!$A$46),"Tabelle 4. überprüfen","zulässig"),"anderer Versickerungstyp gewählt")</f>
        <v>anderer Versickerungstyp gewählt</v>
      </c>
      <c r="AC185" s="65" t="str">
        <f>IF(AND(K185='x. Dropdownmenüs'!$A$26,L185='x. Dropdownmenüs'!$A$33,W185="gering"),"Zulässig ohne Behandlung wenn Ae&lt;Av",IF(K185='x. Dropdownmenüs'!$A$26,IF(OR(W185="hoch",L185='x. Dropdownmenüs'!$A$33,X185='x. Dropdownmenüs'!$A$42,Y185='x. Dropdownmenüs'!$A$46),"Tabelle 4. überprüfen","zulässig"),"anderer Versickerungstyp gewählt"))</f>
        <v>anderer Versickerungstyp gewählt</v>
      </c>
      <c r="AD185" s="65" t="str">
        <f>IF(AND(K185='x. Dropdownmenüs'!$A$27,L185='x. Dropdownmenüs'!$A$33,W185="gering"),"Zulässig am Ort des Anfalls",IF(K185='x. Dropdownmenüs'!$A$27,IF(OR(W185="hoch",L185='x. Dropdownmenüs'!$A$33,X185='x. Dropdownmenüs'!$A$42,Y185='x. Dropdownmenüs'!$A$46),"Tabelle 4. überprüfen","zulässig"),"anderer Versickerungstyp gewählt"))</f>
        <v>anderer Versickerungstyp gewählt</v>
      </c>
      <c r="AE185" s="65" t="str">
        <f>IF(K185='x. Dropdownmenüs'!$A$28,IF(X185='x. Dropdownmenüs'!$A$42,"nicht zulässig",IF(OR(Y185='x. Dropdownmenüs'!$A$46),"Tabelle 4. überprüfen","zulässig mit Behandlung")),"anderer Versickerungstyp gewählt")</f>
        <v>anderer Versickerungstyp gewählt</v>
      </c>
      <c r="AF185" s="65" t="str">
        <f>IF(K185='x. Dropdownmenüs'!$A$29,"zulässig (beliebig kombinierbar)","anderer Versickerungstyp gewählt")</f>
        <v>anderer Versickerungstyp gewählt</v>
      </c>
    </row>
    <row r="186" spans="1:32" x14ac:dyDescent="0.2">
      <c r="A186" s="168"/>
      <c r="B186" s="169"/>
      <c r="C186" s="147"/>
      <c r="D186" s="129"/>
      <c r="E186" s="130"/>
      <c r="F186" s="131"/>
      <c r="G186" s="163"/>
      <c r="H186" s="135"/>
      <c r="I186" s="136" t="str">
        <f t="shared" si="18"/>
        <v/>
      </c>
      <c r="J186" s="137" t="str">
        <f t="shared" si="19"/>
        <v/>
      </c>
      <c r="K186" s="138"/>
      <c r="L186" s="78"/>
      <c r="M186" s="79"/>
      <c r="N186" s="76">
        <f t="shared" si="14"/>
        <v>0</v>
      </c>
      <c r="O186" s="143"/>
      <c r="P186" s="76">
        <f t="shared" si="15"/>
        <v>0</v>
      </c>
      <c r="Q186" s="143"/>
      <c r="R186" s="76">
        <f t="shared" si="16"/>
        <v>0</v>
      </c>
      <c r="S186" s="144"/>
      <c r="T186" s="76">
        <f>IF(S186='x. Dropdownmenüs'!$A$38,1,0)</f>
        <v>0</v>
      </c>
      <c r="U186" s="144"/>
      <c r="V186" s="76">
        <f t="shared" si="17"/>
        <v>0</v>
      </c>
      <c r="W186" s="145" t="str">
        <f t="shared" si="20"/>
        <v>gering</v>
      </c>
      <c r="X186" s="78"/>
      <c r="Y186" s="78"/>
      <c r="Z186" s="78"/>
      <c r="AA186" s="78"/>
      <c r="AB186" s="65" t="str">
        <f>IF(K186='x. Dropdownmenüs'!$A$25,IF(OR(X186='x. Dropdownmenüs'!$A$42,Y186='x. Dropdownmenüs'!$A$46),"Tabelle 4. überprüfen","zulässig"),"anderer Versickerungstyp gewählt")</f>
        <v>anderer Versickerungstyp gewählt</v>
      </c>
      <c r="AC186" s="65" t="str">
        <f>IF(AND(K186='x. Dropdownmenüs'!$A$26,L186='x. Dropdownmenüs'!$A$33,W186="gering"),"Zulässig ohne Behandlung wenn Ae&lt;Av",IF(K186='x. Dropdownmenüs'!$A$26,IF(OR(W186="hoch",L186='x. Dropdownmenüs'!$A$33,X186='x. Dropdownmenüs'!$A$42,Y186='x. Dropdownmenüs'!$A$46),"Tabelle 4. überprüfen","zulässig"),"anderer Versickerungstyp gewählt"))</f>
        <v>anderer Versickerungstyp gewählt</v>
      </c>
      <c r="AD186" s="65" t="str">
        <f>IF(AND(K186='x. Dropdownmenüs'!$A$27,L186='x. Dropdownmenüs'!$A$33,W186="gering"),"Zulässig am Ort des Anfalls",IF(K186='x. Dropdownmenüs'!$A$27,IF(OR(W186="hoch",L186='x. Dropdownmenüs'!$A$33,X186='x. Dropdownmenüs'!$A$42,Y186='x. Dropdownmenüs'!$A$46),"Tabelle 4. überprüfen","zulässig"),"anderer Versickerungstyp gewählt"))</f>
        <v>anderer Versickerungstyp gewählt</v>
      </c>
      <c r="AE186" s="65" t="str">
        <f>IF(K186='x. Dropdownmenüs'!$A$28,IF(X186='x. Dropdownmenüs'!$A$42,"nicht zulässig",IF(OR(Y186='x. Dropdownmenüs'!$A$46),"Tabelle 4. überprüfen","zulässig mit Behandlung")),"anderer Versickerungstyp gewählt")</f>
        <v>anderer Versickerungstyp gewählt</v>
      </c>
      <c r="AF186" s="65" t="str">
        <f>IF(K186='x. Dropdownmenüs'!$A$29,"zulässig (beliebig kombinierbar)","anderer Versickerungstyp gewählt")</f>
        <v>anderer Versickerungstyp gewählt</v>
      </c>
    </row>
    <row r="187" spans="1:32" x14ac:dyDescent="0.2">
      <c r="A187" s="168"/>
      <c r="B187" s="169"/>
      <c r="C187" s="147"/>
      <c r="D187" s="129"/>
      <c r="E187" s="130"/>
      <c r="F187" s="131"/>
      <c r="G187" s="163"/>
      <c r="H187" s="135"/>
      <c r="I187" s="136" t="str">
        <f t="shared" si="18"/>
        <v/>
      </c>
      <c r="J187" s="137" t="str">
        <f t="shared" si="19"/>
        <v/>
      </c>
      <c r="K187" s="138"/>
      <c r="L187" s="78"/>
      <c r="M187" s="79"/>
      <c r="N187" s="76">
        <f t="shared" si="14"/>
        <v>0</v>
      </c>
      <c r="O187" s="143"/>
      <c r="P187" s="76">
        <f t="shared" si="15"/>
        <v>0</v>
      </c>
      <c r="Q187" s="143"/>
      <c r="R187" s="76">
        <f t="shared" si="16"/>
        <v>0</v>
      </c>
      <c r="S187" s="144"/>
      <c r="T187" s="76">
        <f>IF(S187='x. Dropdownmenüs'!$A$38,1,0)</f>
        <v>0</v>
      </c>
      <c r="U187" s="144"/>
      <c r="V187" s="76">
        <f t="shared" si="17"/>
        <v>0</v>
      </c>
      <c r="W187" s="145" t="str">
        <f t="shared" si="20"/>
        <v>gering</v>
      </c>
      <c r="X187" s="78"/>
      <c r="Y187" s="78"/>
      <c r="Z187" s="78"/>
      <c r="AA187" s="78"/>
      <c r="AB187" s="65" t="str">
        <f>IF(K187='x. Dropdownmenüs'!$A$25,IF(OR(X187='x. Dropdownmenüs'!$A$42,Y187='x. Dropdownmenüs'!$A$46),"Tabelle 4. überprüfen","zulässig"),"anderer Versickerungstyp gewählt")</f>
        <v>anderer Versickerungstyp gewählt</v>
      </c>
      <c r="AC187" s="65" t="str">
        <f>IF(AND(K187='x. Dropdownmenüs'!$A$26,L187='x. Dropdownmenüs'!$A$33,W187="gering"),"Zulässig ohne Behandlung wenn Ae&lt;Av",IF(K187='x. Dropdownmenüs'!$A$26,IF(OR(W187="hoch",L187='x. Dropdownmenüs'!$A$33,X187='x. Dropdownmenüs'!$A$42,Y187='x. Dropdownmenüs'!$A$46),"Tabelle 4. überprüfen","zulässig"),"anderer Versickerungstyp gewählt"))</f>
        <v>anderer Versickerungstyp gewählt</v>
      </c>
      <c r="AD187" s="65" t="str">
        <f>IF(AND(K187='x. Dropdownmenüs'!$A$27,L187='x. Dropdownmenüs'!$A$33,W187="gering"),"Zulässig am Ort des Anfalls",IF(K187='x. Dropdownmenüs'!$A$27,IF(OR(W187="hoch",L187='x. Dropdownmenüs'!$A$33,X187='x. Dropdownmenüs'!$A$42,Y187='x. Dropdownmenüs'!$A$46),"Tabelle 4. überprüfen","zulässig"),"anderer Versickerungstyp gewählt"))</f>
        <v>anderer Versickerungstyp gewählt</v>
      </c>
      <c r="AE187" s="65" t="str">
        <f>IF(K187='x. Dropdownmenüs'!$A$28,IF(X187='x. Dropdownmenüs'!$A$42,"nicht zulässig",IF(OR(Y187='x. Dropdownmenüs'!$A$46),"Tabelle 4. überprüfen","zulässig mit Behandlung")),"anderer Versickerungstyp gewählt")</f>
        <v>anderer Versickerungstyp gewählt</v>
      </c>
      <c r="AF187" s="65" t="str">
        <f>IF(K187='x. Dropdownmenüs'!$A$29,"zulässig (beliebig kombinierbar)","anderer Versickerungstyp gewählt")</f>
        <v>anderer Versickerungstyp gewählt</v>
      </c>
    </row>
    <row r="188" spans="1:32" x14ac:dyDescent="0.2">
      <c r="A188" s="168"/>
      <c r="B188" s="169"/>
      <c r="C188" s="147"/>
      <c r="D188" s="129"/>
      <c r="E188" s="130"/>
      <c r="F188" s="131"/>
      <c r="G188" s="163"/>
      <c r="H188" s="135"/>
      <c r="I188" s="136" t="str">
        <f t="shared" si="18"/>
        <v/>
      </c>
      <c r="J188" s="137" t="str">
        <f t="shared" si="19"/>
        <v/>
      </c>
      <c r="K188" s="138"/>
      <c r="L188" s="78"/>
      <c r="M188" s="79"/>
      <c r="N188" s="76">
        <f t="shared" si="14"/>
        <v>0</v>
      </c>
      <c r="O188" s="143"/>
      <c r="P188" s="76">
        <f t="shared" si="15"/>
        <v>0</v>
      </c>
      <c r="Q188" s="143"/>
      <c r="R188" s="76">
        <f t="shared" si="16"/>
        <v>0</v>
      </c>
      <c r="S188" s="144"/>
      <c r="T188" s="76">
        <f>IF(S188='x. Dropdownmenüs'!$A$38,1,0)</f>
        <v>0</v>
      </c>
      <c r="U188" s="144"/>
      <c r="V188" s="76">
        <f t="shared" si="17"/>
        <v>0</v>
      </c>
      <c r="W188" s="145" t="str">
        <f t="shared" si="20"/>
        <v>gering</v>
      </c>
      <c r="X188" s="78"/>
      <c r="Y188" s="78"/>
      <c r="Z188" s="78"/>
      <c r="AA188" s="78"/>
      <c r="AB188" s="65" t="str">
        <f>IF(K188='x. Dropdownmenüs'!$A$25,IF(OR(X188='x. Dropdownmenüs'!$A$42,Y188='x. Dropdownmenüs'!$A$46),"Tabelle 4. überprüfen","zulässig"),"anderer Versickerungstyp gewählt")</f>
        <v>anderer Versickerungstyp gewählt</v>
      </c>
      <c r="AC188" s="65" t="str">
        <f>IF(AND(K188='x. Dropdownmenüs'!$A$26,L188='x. Dropdownmenüs'!$A$33,W188="gering"),"Zulässig ohne Behandlung wenn Ae&lt;Av",IF(K188='x. Dropdownmenüs'!$A$26,IF(OR(W188="hoch",L188='x. Dropdownmenüs'!$A$33,X188='x. Dropdownmenüs'!$A$42,Y188='x. Dropdownmenüs'!$A$46),"Tabelle 4. überprüfen","zulässig"),"anderer Versickerungstyp gewählt"))</f>
        <v>anderer Versickerungstyp gewählt</v>
      </c>
      <c r="AD188" s="65" t="str">
        <f>IF(AND(K188='x. Dropdownmenüs'!$A$27,L188='x. Dropdownmenüs'!$A$33,W188="gering"),"Zulässig am Ort des Anfalls",IF(K188='x. Dropdownmenüs'!$A$27,IF(OR(W188="hoch",L188='x. Dropdownmenüs'!$A$33,X188='x. Dropdownmenüs'!$A$42,Y188='x. Dropdownmenüs'!$A$46),"Tabelle 4. überprüfen","zulässig"),"anderer Versickerungstyp gewählt"))</f>
        <v>anderer Versickerungstyp gewählt</v>
      </c>
      <c r="AE188" s="65" t="str">
        <f>IF(K188='x. Dropdownmenüs'!$A$28,IF(X188='x. Dropdownmenüs'!$A$42,"nicht zulässig",IF(OR(Y188='x. Dropdownmenüs'!$A$46),"Tabelle 4. überprüfen","zulässig mit Behandlung")),"anderer Versickerungstyp gewählt")</f>
        <v>anderer Versickerungstyp gewählt</v>
      </c>
      <c r="AF188" s="65" t="str">
        <f>IF(K188='x. Dropdownmenüs'!$A$29,"zulässig (beliebig kombinierbar)","anderer Versickerungstyp gewählt")</f>
        <v>anderer Versickerungstyp gewählt</v>
      </c>
    </row>
    <row r="189" spans="1:32" x14ac:dyDescent="0.2">
      <c r="A189" s="168"/>
      <c r="B189" s="169"/>
      <c r="C189" s="147"/>
      <c r="D189" s="129"/>
      <c r="E189" s="130"/>
      <c r="F189" s="131"/>
      <c r="G189" s="163"/>
      <c r="H189" s="135"/>
      <c r="I189" s="136" t="str">
        <f t="shared" si="18"/>
        <v/>
      </c>
      <c r="J189" s="137" t="str">
        <f t="shared" si="19"/>
        <v/>
      </c>
      <c r="K189" s="138"/>
      <c r="L189" s="78"/>
      <c r="M189" s="79"/>
      <c r="N189" s="76">
        <f t="shared" si="14"/>
        <v>0</v>
      </c>
      <c r="O189" s="143"/>
      <c r="P189" s="76">
        <f t="shared" si="15"/>
        <v>0</v>
      </c>
      <c r="Q189" s="143"/>
      <c r="R189" s="76">
        <f t="shared" si="16"/>
        <v>0</v>
      </c>
      <c r="S189" s="144"/>
      <c r="T189" s="76">
        <f>IF(S189='x. Dropdownmenüs'!$A$38,1,0)</f>
        <v>0</v>
      </c>
      <c r="U189" s="144"/>
      <c r="V189" s="76">
        <f t="shared" si="17"/>
        <v>0</v>
      </c>
      <c r="W189" s="145" t="str">
        <f t="shared" si="20"/>
        <v>gering</v>
      </c>
      <c r="X189" s="78"/>
      <c r="Y189" s="78"/>
      <c r="Z189" s="78"/>
      <c r="AA189" s="78"/>
      <c r="AB189" s="65" t="str">
        <f>IF(K189='x. Dropdownmenüs'!$A$25,IF(OR(X189='x. Dropdownmenüs'!$A$42,Y189='x. Dropdownmenüs'!$A$46),"Tabelle 4. überprüfen","zulässig"),"anderer Versickerungstyp gewählt")</f>
        <v>anderer Versickerungstyp gewählt</v>
      </c>
      <c r="AC189" s="65" t="str">
        <f>IF(AND(K189='x. Dropdownmenüs'!$A$26,L189='x. Dropdownmenüs'!$A$33,W189="gering"),"Zulässig ohne Behandlung wenn Ae&lt;Av",IF(K189='x. Dropdownmenüs'!$A$26,IF(OR(W189="hoch",L189='x. Dropdownmenüs'!$A$33,X189='x. Dropdownmenüs'!$A$42,Y189='x. Dropdownmenüs'!$A$46),"Tabelle 4. überprüfen","zulässig"),"anderer Versickerungstyp gewählt"))</f>
        <v>anderer Versickerungstyp gewählt</v>
      </c>
      <c r="AD189" s="65" t="str">
        <f>IF(AND(K189='x. Dropdownmenüs'!$A$27,L189='x. Dropdownmenüs'!$A$33,W189="gering"),"Zulässig am Ort des Anfalls",IF(K189='x. Dropdownmenüs'!$A$27,IF(OR(W189="hoch",L189='x. Dropdownmenüs'!$A$33,X189='x. Dropdownmenüs'!$A$42,Y189='x. Dropdownmenüs'!$A$46),"Tabelle 4. überprüfen","zulässig"),"anderer Versickerungstyp gewählt"))</f>
        <v>anderer Versickerungstyp gewählt</v>
      </c>
      <c r="AE189" s="65" t="str">
        <f>IF(K189='x. Dropdownmenüs'!$A$28,IF(X189='x. Dropdownmenüs'!$A$42,"nicht zulässig",IF(OR(Y189='x. Dropdownmenüs'!$A$46),"Tabelle 4. überprüfen","zulässig mit Behandlung")),"anderer Versickerungstyp gewählt")</f>
        <v>anderer Versickerungstyp gewählt</v>
      </c>
      <c r="AF189" s="65" t="str">
        <f>IF(K189='x. Dropdownmenüs'!$A$29,"zulässig (beliebig kombinierbar)","anderer Versickerungstyp gewählt")</f>
        <v>anderer Versickerungstyp gewählt</v>
      </c>
    </row>
    <row r="190" spans="1:32" x14ac:dyDescent="0.2">
      <c r="A190" s="168"/>
      <c r="B190" s="169"/>
      <c r="C190" s="147"/>
      <c r="D190" s="129"/>
      <c r="E190" s="130"/>
      <c r="F190" s="131"/>
      <c r="G190" s="163"/>
      <c r="H190" s="135"/>
      <c r="I190" s="136" t="str">
        <f t="shared" si="18"/>
        <v/>
      </c>
      <c r="J190" s="137" t="str">
        <f t="shared" si="19"/>
        <v/>
      </c>
      <c r="K190" s="138"/>
      <c r="L190" s="78"/>
      <c r="M190" s="79"/>
      <c r="N190" s="76">
        <f t="shared" si="14"/>
        <v>0</v>
      </c>
      <c r="O190" s="143"/>
      <c r="P190" s="76">
        <f t="shared" si="15"/>
        <v>0</v>
      </c>
      <c r="Q190" s="143"/>
      <c r="R190" s="76">
        <f t="shared" si="16"/>
        <v>0</v>
      </c>
      <c r="S190" s="144"/>
      <c r="T190" s="76">
        <f>IF(S190='x. Dropdownmenüs'!$A$38,1,0)</f>
        <v>0</v>
      </c>
      <c r="U190" s="144"/>
      <c r="V190" s="76">
        <f t="shared" si="17"/>
        <v>0</v>
      </c>
      <c r="W190" s="145" t="str">
        <f t="shared" si="20"/>
        <v>gering</v>
      </c>
      <c r="X190" s="78"/>
      <c r="Y190" s="78"/>
      <c r="Z190" s="78"/>
      <c r="AA190" s="78"/>
      <c r="AB190" s="65" t="str">
        <f>IF(K190='x. Dropdownmenüs'!$A$25,IF(OR(X190='x. Dropdownmenüs'!$A$42,Y190='x. Dropdownmenüs'!$A$46),"Tabelle 4. überprüfen","zulässig"),"anderer Versickerungstyp gewählt")</f>
        <v>anderer Versickerungstyp gewählt</v>
      </c>
      <c r="AC190" s="65" t="str">
        <f>IF(AND(K190='x. Dropdownmenüs'!$A$26,L190='x. Dropdownmenüs'!$A$33,W190="gering"),"Zulässig ohne Behandlung wenn Ae&lt;Av",IF(K190='x. Dropdownmenüs'!$A$26,IF(OR(W190="hoch",L190='x. Dropdownmenüs'!$A$33,X190='x. Dropdownmenüs'!$A$42,Y190='x. Dropdownmenüs'!$A$46),"Tabelle 4. überprüfen","zulässig"),"anderer Versickerungstyp gewählt"))</f>
        <v>anderer Versickerungstyp gewählt</v>
      </c>
      <c r="AD190" s="65" t="str">
        <f>IF(AND(K190='x. Dropdownmenüs'!$A$27,L190='x. Dropdownmenüs'!$A$33,W190="gering"),"Zulässig am Ort des Anfalls",IF(K190='x. Dropdownmenüs'!$A$27,IF(OR(W190="hoch",L190='x. Dropdownmenüs'!$A$33,X190='x. Dropdownmenüs'!$A$42,Y190='x. Dropdownmenüs'!$A$46),"Tabelle 4. überprüfen","zulässig"),"anderer Versickerungstyp gewählt"))</f>
        <v>anderer Versickerungstyp gewählt</v>
      </c>
      <c r="AE190" s="65" t="str">
        <f>IF(K190='x. Dropdownmenüs'!$A$28,IF(X190='x. Dropdownmenüs'!$A$42,"nicht zulässig",IF(OR(Y190='x. Dropdownmenüs'!$A$46),"Tabelle 4. überprüfen","zulässig mit Behandlung")),"anderer Versickerungstyp gewählt")</f>
        <v>anderer Versickerungstyp gewählt</v>
      </c>
      <c r="AF190" s="65" t="str">
        <f>IF(K190='x. Dropdownmenüs'!$A$29,"zulässig (beliebig kombinierbar)","anderer Versickerungstyp gewählt")</f>
        <v>anderer Versickerungstyp gewählt</v>
      </c>
    </row>
    <row r="191" spans="1:32" x14ac:dyDescent="0.2">
      <c r="A191" s="168"/>
      <c r="B191" s="169"/>
      <c r="C191" s="147"/>
      <c r="D191" s="129"/>
      <c r="E191" s="130"/>
      <c r="F191" s="131"/>
      <c r="G191" s="163"/>
      <c r="H191" s="135"/>
      <c r="I191" s="136" t="str">
        <f t="shared" si="18"/>
        <v/>
      </c>
      <c r="J191" s="137" t="str">
        <f t="shared" si="19"/>
        <v/>
      </c>
      <c r="K191" s="138"/>
      <c r="L191" s="78"/>
      <c r="M191" s="79"/>
      <c r="N191" s="76">
        <f t="shared" si="14"/>
        <v>0</v>
      </c>
      <c r="O191" s="143"/>
      <c r="P191" s="76">
        <f t="shared" si="15"/>
        <v>0</v>
      </c>
      <c r="Q191" s="143"/>
      <c r="R191" s="76">
        <f t="shared" si="16"/>
        <v>0</v>
      </c>
      <c r="S191" s="144"/>
      <c r="T191" s="76">
        <f>IF(S191='x. Dropdownmenüs'!$A$38,1,0)</f>
        <v>0</v>
      </c>
      <c r="U191" s="144"/>
      <c r="V191" s="76">
        <f t="shared" si="17"/>
        <v>0</v>
      </c>
      <c r="W191" s="145" t="str">
        <f t="shared" si="20"/>
        <v>gering</v>
      </c>
      <c r="X191" s="78"/>
      <c r="Y191" s="78"/>
      <c r="Z191" s="78"/>
      <c r="AA191" s="78"/>
      <c r="AB191" s="65" t="str">
        <f>IF(K191='x. Dropdownmenüs'!$A$25,IF(OR(X191='x. Dropdownmenüs'!$A$42,Y191='x. Dropdownmenüs'!$A$46),"Tabelle 4. überprüfen","zulässig"),"anderer Versickerungstyp gewählt")</f>
        <v>anderer Versickerungstyp gewählt</v>
      </c>
      <c r="AC191" s="65" t="str">
        <f>IF(AND(K191='x. Dropdownmenüs'!$A$26,L191='x. Dropdownmenüs'!$A$33,W191="gering"),"Zulässig ohne Behandlung wenn Ae&lt;Av",IF(K191='x. Dropdownmenüs'!$A$26,IF(OR(W191="hoch",L191='x. Dropdownmenüs'!$A$33,X191='x. Dropdownmenüs'!$A$42,Y191='x. Dropdownmenüs'!$A$46),"Tabelle 4. überprüfen","zulässig"),"anderer Versickerungstyp gewählt"))</f>
        <v>anderer Versickerungstyp gewählt</v>
      </c>
      <c r="AD191" s="65" t="str">
        <f>IF(AND(K191='x. Dropdownmenüs'!$A$27,L191='x. Dropdownmenüs'!$A$33,W191="gering"),"Zulässig am Ort des Anfalls",IF(K191='x. Dropdownmenüs'!$A$27,IF(OR(W191="hoch",L191='x. Dropdownmenüs'!$A$33,X191='x. Dropdownmenüs'!$A$42,Y191='x. Dropdownmenüs'!$A$46),"Tabelle 4. überprüfen","zulässig"),"anderer Versickerungstyp gewählt"))</f>
        <v>anderer Versickerungstyp gewählt</v>
      </c>
      <c r="AE191" s="65" t="str">
        <f>IF(K191='x. Dropdownmenüs'!$A$28,IF(X191='x. Dropdownmenüs'!$A$42,"nicht zulässig",IF(OR(Y191='x. Dropdownmenüs'!$A$46),"Tabelle 4. überprüfen","zulässig mit Behandlung")),"anderer Versickerungstyp gewählt")</f>
        <v>anderer Versickerungstyp gewählt</v>
      </c>
      <c r="AF191" s="65" t="str">
        <f>IF(K191='x. Dropdownmenüs'!$A$29,"zulässig (beliebig kombinierbar)","anderer Versickerungstyp gewählt")</f>
        <v>anderer Versickerungstyp gewählt</v>
      </c>
    </row>
    <row r="192" spans="1:32" x14ac:dyDescent="0.2">
      <c r="A192" s="168"/>
      <c r="B192" s="169"/>
      <c r="C192" s="147"/>
      <c r="D192" s="129"/>
      <c r="E192" s="130"/>
      <c r="F192" s="131"/>
      <c r="G192" s="163"/>
      <c r="H192" s="135"/>
      <c r="I192" s="136" t="str">
        <f t="shared" si="18"/>
        <v/>
      </c>
      <c r="J192" s="137" t="str">
        <f t="shared" si="19"/>
        <v/>
      </c>
      <c r="K192" s="138"/>
      <c r="L192" s="78"/>
      <c r="M192" s="79"/>
      <c r="N192" s="76">
        <f t="shared" si="14"/>
        <v>0</v>
      </c>
      <c r="O192" s="143"/>
      <c r="P192" s="76">
        <f t="shared" si="15"/>
        <v>0</v>
      </c>
      <c r="Q192" s="143"/>
      <c r="R192" s="76">
        <f t="shared" si="16"/>
        <v>0</v>
      </c>
      <c r="S192" s="144"/>
      <c r="T192" s="76">
        <f>IF(S192='x. Dropdownmenüs'!$A$38,1,0)</f>
        <v>0</v>
      </c>
      <c r="U192" s="144"/>
      <c r="V192" s="76">
        <f t="shared" si="17"/>
        <v>0</v>
      </c>
      <c r="W192" s="145" t="str">
        <f t="shared" si="20"/>
        <v>gering</v>
      </c>
      <c r="X192" s="78"/>
      <c r="Y192" s="78"/>
      <c r="Z192" s="78"/>
      <c r="AA192" s="78"/>
      <c r="AB192" s="65" t="str">
        <f>IF(K192='x. Dropdownmenüs'!$A$25,IF(OR(X192='x. Dropdownmenüs'!$A$42,Y192='x. Dropdownmenüs'!$A$46),"Tabelle 4. überprüfen","zulässig"),"anderer Versickerungstyp gewählt")</f>
        <v>anderer Versickerungstyp gewählt</v>
      </c>
      <c r="AC192" s="65" t="str">
        <f>IF(AND(K192='x. Dropdownmenüs'!$A$26,L192='x. Dropdownmenüs'!$A$33,W192="gering"),"Zulässig ohne Behandlung wenn Ae&lt;Av",IF(K192='x. Dropdownmenüs'!$A$26,IF(OR(W192="hoch",L192='x. Dropdownmenüs'!$A$33,X192='x. Dropdownmenüs'!$A$42,Y192='x. Dropdownmenüs'!$A$46),"Tabelle 4. überprüfen","zulässig"),"anderer Versickerungstyp gewählt"))</f>
        <v>anderer Versickerungstyp gewählt</v>
      </c>
      <c r="AD192" s="65" t="str">
        <f>IF(AND(K192='x. Dropdownmenüs'!$A$27,L192='x. Dropdownmenüs'!$A$33,W192="gering"),"Zulässig am Ort des Anfalls",IF(K192='x. Dropdownmenüs'!$A$27,IF(OR(W192="hoch",L192='x. Dropdownmenüs'!$A$33,X192='x. Dropdownmenüs'!$A$42,Y192='x. Dropdownmenüs'!$A$46),"Tabelle 4. überprüfen","zulässig"),"anderer Versickerungstyp gewählt"))</f>
        <v>anderer Versickerungstyp gewählt</v>
      </c>
      <c r="AE192" s="65" t="str">
        <f>IF(K192='x. Dropdownmenüs'!$A$28,IF(X192='x. Dropdownmenüs'!$A$42,"nicht zulässig",IF(OR(Y192='x. Dropdownmenüs'!$A$46),"Tabelle 4. überprüfen","zulässig mit Behandlung")),"anderer Versickerungstyp gewählt")</f>
        <v>anderer Versickerungstyp gewählt</v>
      </c>
      <c r="AF192" s="65" t="str">
        <f>IF(K192='x. Dropdownmenüs'!$A$29,"zulässig (beliebig kombinierbar)","anderer Versickerungstyp gewählt")</f>
        <v>anderer Versickerungstyp gewählt</v>
      </c>
    </row>
    <row r="193" spans="1:32" x14ac:dyDescent="0.2">
      <c r="A193" s="168"/>
      <c r="B193" s="169"/>
      <c r="C193" s="147"/>
      <c r="D193" s="129"/>
      <c r="E193" s="130"/>
      <c r="F193" s="131"/>
      <c r="G193" s="163"/>
      <c r="H193" s="135"/>
      <c r="I193" s="136" t="str">
        <f t="shared" si="18"/>
        <v/>
      </c>
      <c r="J193" s="137" t="str">
        <f t="shared" si="19"/>
        <v/>
      </c>
      <c r="K193" s="138"/>
      <c r="L193" s="78"/>
      <c r="M193" s="79"/>
      <c r="N193" s="76">
        <f t="shared" si="14"/>
        <v>0</v>
      </c>
      <c r="O193" s="143"/>
      <c r="P193" s="76">
        <f t="shared" si="15"/>
        <v>0</v>
      </c>
      <c r="Q193" s="143"/>
      <c r="R193" s="76">
        <f t="shared" si="16"/>
        <v>0</v>
      </c>
      <c r="S193" s="144"/>
      <c r="T193" s="76">
        <f>IF(S193='x. Dropdownmenüs'!$A$38,1,0)</f>
        <v>0</v>
      </c>
      <c r="U193" s="144"/>
      <c r="V193" s="76">
        <f t="shared" si="17"/>
        <v>0</v>
      </c>
      <c r="W193" s="145" t="str">
        <f t="shared" si="20"/>
        <v>gering</v>
      </c>
      <c r="X193" s="78"/>
      <c r="Y193" s="78"/>
      <c r="Z193" s="78"/>
      <c r="AA193" s="78"/>
      <c r="AB193" s="65" t="str">
        <f>IF(K193='x. Dropdownmenüs'!$A$25,IF(OR(X193='x. Dropdownmenüs'!$A$42,Y193='x. Dropdownmenüs'!$A$46),"Tabelle 4. überprüfen","zulässig"),"anderer Versickerungstyp gewählt")</f>
        <v>anderer Versickerungstyp gewählt</v>
      </c>
      <c r="AC193" s="65" t="str">
        <f>IF(AND(K193='x. Dropdownmenüs'!$A$26,L193='x. Dropdownmenüs'!$A$33,W193="gering"),"Zulässig ohne Behandlung wenn Ae&lt;Av",IF(K193='x. Dropdownmenüs'!$A$26,IF(OR(W193="hoch",L193='x. Dropdownmenüs'!$A$33,X193='x. Dropdownmenüs'!$A$42,Y193='x. Dropdownmenüs'!$A$46),"Tabelle 4. überprüfen","zulässig"),"anderer Versickerungstyp gewählt"))</f>
        <v>anderer Versickerungstyp gewählt</v>
      </c>
      <c r="AD193" s="65" t="str">
        <f>IF(AND(K193='x. Dropdownmenüs'!$A$27,L193='x. Dropdownmenüs'!$A$33,W193="gering"),"Zulässig am Ort des Anfalls",IF(K193='x. Dropdownmenüs'!$A$27,IF(OR(W193="hoch",L193='x. Dropdownmenüs'!$A$33,X193='x. Dropdownmenüs'!$A$42,Y193='x. Dropdownmenüs'!$A$46),"Tabelle 4. überprüfen","zulässig"),"anderer Versickerungstyp gewählt"))</f>
        <v>anderer Versickerungstyp gewählt</v>
      </c>
      <c r="AE193" s="65" t="str">
        <f>IF(K193='x. Dropdownmenüs'!$A$28,IF(X193='x. Dropdownmenüs'!$A$42,"nicht zulässig",IF(OR(Y193='x. Dropdownmenüs'!$A$46),"Tabelle 4. überprüfen","zulässig mit Behandlung")),"anderer Versickerungstyp gewählt")</f>
        <v>anderer Versickerungstyp gewählt</v>
      </c>
      <c r="AF193" s="65" t="str">
        <f>IF(K193='x. Dropdownmenüs'!$A$29,"zulässig (beliebig kombinierbar)","anderer Versickerungstyp gewählt")</f>
        <v>anderer Versickerungstyp gewählt</v>
      </c>
    </row>
    <row r="194" spans="1:32" x14ac:dyDescent="0.2">
      <c r="A194" s="168"/>
      <c r="B194" s="169"/>
      <c r="C194" s="147"/>
      <c r="D194" s="129"/>
      <c r="E194" s="130"/>
      <c r="F194" s="131"/>
      <c r="G194" s="163"/>
      <c r="H194" s="135"/>
      <c r="I194" s="136" t="str">
        <f t="shared" si="18"/>
        <v/>
      </c>
      <c r="J194" s="137" t="str">
        <f t="shared" si="19"/>
        <v/>
      </c>
      <c r="K194" s="138"/>
      <c r="L194" s="78"/>
      <c r="M194" s="79"/>
      <c r="N194" s="76">
        <f t="shared" si="14"/>
        <v>0</v>
      </c>
      <c r="O194" s="143"/>
      <c r="P194" s="76">
        <f t="shared" si="15"/>
        <v>0</v>
      </c>
      <c r="Q194" s="143"/>
      <c r="R194" s="76">
        <f t="shared" si="16"/>
        <v>0</v>
      </c>
      <c r="S194" s="144"/>
      <c r="T194" s="76">
        <f>IF(S194='x. Dropdownmenüs'!$A$38,1,0)</f>
        <v>0</v>
      </c>
      <c r="U194" s="144"/>
      <c r="V194" s="76">
        <f t="shared" si="17"/>
        <v>0</v>
      </c>
      <c r="W194" s="145" t="str">
        <f t="shared" si="20"/>
        <v>gering</v>
      </c>
      <c r="X194" s="78"/>
      <c r="Y194" s="78"/>
      <c r="Z194" s="78"/>
      <c r="AA194" s="78"/>
      <c r="AB194" s="65" t="str">
        <f>IF(K194='x. Dropdownmenüs'!$A$25,IF(OR(X194='x. Dropdownmenüs'!$A$42,Y194='x. Dropdownmenüs'!$A$46),"Tabelle 4. überprüfen","zulässig"),"anderer Versickerungstyp gewählt")</f>
        <v>anderer Versickerungstyp gewählt</v>
      </c>
      <c r="AC194" s="65" t="str">
        <f>IF(AND(K194='x. Dropdownmenüs'!$A$26,L194='x. Dropdownmenüs'!$A$33,W194="gering"),"Zulässig ohne Behandlung wenn Ae&lt;Av",IF(K194='x. Dropdownmenüs'!$A$26,IF(OR(W194="hoch",L194='x. Dropdownmenüs'!$A$33,X194='x. Dropdownmenüs'!$A$42,Y194='x. Dropdownmenüs'!$A$46),"Tabelle 4. überprüfen","zulässig"),"anderer Versickerungstyp gewählt"))</f>
        <v>anderer Versickerungstyp gewählt</v>
      </c>
      <c r="AD194" s="65" t="str">
        <f>IF(AND(K194='x. Dropdownmenüs'!$A$27,L194='x. Dropdownmenüs'!$A$33,W194="gering"),"Zulässig am Ort des Anfalls",IF(K194='x. Dropdownmenüs'!$A$27,IF(OR(W194="hoch",L194='x. Dropdownmenüs'!$A$33,X194='x. Dropdownmenüs'!$A$42,Y194='x. Dropdownmenüs'!$A$46),"Tabelle 4. überprüfen","zulässig"),"anderer Versickerungstyp gewählt"))</f>
        <v>anderer Versickerungstyp gewählt</v>
      </c>
      <c r="AE194" s="65" t="str">
        <f>IF(K194='x. Dropdownmenüs'!$A$28,IF(X194='x. Dropdownmenüs'!$A$42,"nicht zulässig",IF(OR(Y194='x. Dropdownmenüs'!$A$46),"Tabelle 4. überprüfen","zulässig mit Behandlung")),"anderer Versickerungstyp gewählt")</f>
        <v>anderer Versickerungstyp gewählt</v>
      </c>
      <c r="AF194" s="65" t="str">
        <f>IF(K194='x. Dropdownmenüs'!$A$29,"zulässig (beliebig kombinierbar)","anderer Versickerungstyp gewählt")</f>
        <v>anderer Versickerungstyp gewählt</v>
      </c>
    </row>
    <row r="195" spans="1:32" x14ac:dyDescent="0.2">
      <c r="A195" s="168"/>
      <c r="B195" s="169"/>
      <c r="C195" s="147"/>
      <c r="D195" s="129"/>
      <c r="E195" s="130"/>
      <c r="F195" s="131"/>
      <c r="G195" s="163"/>
      <c r="H195" s="135"/>
      <c r="I195" s="136" t="str">
        <f t="shared" si="18"/>
        <v/>
      </c>
      <c r="J195" s="137" t="str">
        <f t="shared" si="19"/>
        <v/>
      </c>
      <c r="K195" s="138"/>
      <c r="L195" s="78"/>
      <c r="M195" s="79"/>
      <c r="N195" s="76">
        <f t="shared" si="14"/>
        <v>0</v>
      </c>
      <c r="O195" s="143"/>
      <c r="P195" s="76">
        <f t="shared" si="15"/>
        <v>0</v>
      </c>
      <c r="Q195" s="143"/>
      <c r="R195" s="76">
        <f t="shared" si="16"/>
        <v>0</v>
      </c>
      <c r="S195" s="144"/>
      <c r="T195" s="76">
        <f>IF(S195='x. Dropdownmenüs'!$A$38,1,0)</f>
        <v>0</v>
      </c>
      <c r="U195" s="144"/>
      <c r="V195" s="76">
        <f t="shared" si="17"/>
        <v>0</v>
      </c>
      <c r="W195" s="145" t="str">
        <f t="shared" si="20"/>
        <v>gering</v>
      </c>
      <c r="X195" s="78"/>
      <c r="Y195" s="78"/>
      <c r="Z195" s="78"/>
      <c r="AA195" s="78"/>
      <c r="AB195" s="65" t="str">
        <f>IF(K195='x. Dropdownmenüs'!$A$25,IF(OR(X195='x. Dropdownmenüs'!$A$42,Y195='x. Dropdownmenüs'!$A$46),"Tabelle 4. überprüfen","zulässig"),"anderer Versickerungstyp gewählt")</f>
        <v>anderer Versickerungstyp gewählt</v>
      </c>
      <c r="AC195" s="65" t="str">
        <f>IF(AND(K195='x. Dropdownmenüs'!$A$26,L195='x. Dropdownmenüs'!$A$33,W195="gering"),"Zulässig ohne Behandlung wenn Ae&lt;Av",IF(K195='x. Dropdownmenüs'!$A$26,IF(OR(W195="hoch",L195='x. Dropdownmenüs'!$A$33,X195='x. Dropdownmenüs'!$A$42,Y195='x. Dropdownmenüs'!$A$46),"Tabelle 4. überprüfen","zulässig"),"anderer Versickerungstyp gewählt"))</f>
        <v>anderer Versickerungstyp gewählt</v>
      </c>
      <c r="AD195" s="65" t="str">
        <f>IF(AND(K195='x. Dropdownmenüs'!$A$27,L195='x. Dropdownmenüs'!$A$33,W195="gering"),"Zulässig am Ort des Anfalls",IF(K195='x. Dropdownmenüs'!$A$27,IF(OR(W195="hoch",L195='x. Dropdownmenüs'!$A$33,X195='x. Dropdownmenüs'!$A$42,Y195='x. Dropdownmenüs'!$A$46),"Tabelle 4. überprüfen","zulässig"),"anderer Versickerungstyp gewählt"))</f>
        <v>anderer Versickerungstyp gewählt</v>
      </c>
      <c r="AE195" s="65" t="str">
        <f>IF(K195='x. Dropdownmenüs'!$A$28,IF(X195='x. Dropdownmenüs'!$A$42,"nicht zulässig",IF(OR(Y195='x. Dropdownmenüs'!$A$46),"Tabelle 4. überprüfen","zulässig mit Behandlung")),"anderer Versickerungstyp gewählt")</f>
        <v>anderer Versickerungstyp gewählt</v>
      </c>
      <c r="AF195" s="65" t="str">
        <f>IF(K195='x. Dropdownmenüs'!$A$29,"zulässig (beliebig kombinierbar)","anderer Versickerungstyp gewählt")</f>
        <v>anderer Versickerungstyp gewählt</v>
      </c>
    </row>
    <row r="196" spans="1:32" x14ac:dyDescent="0.2">
      <c r="A196" s="168"/>
      <c r="B196" s="169"/>
      <c r="C196" s="147"/>
      <c r="D196" s="129"/>
      <c r="E196" s="130"/>
      <c r="F196" s="131"/>
      <c r="G196" s="163"/>
      <c r="H196" s="135"/>
      <c r="I196" s="136" t="str">
        <f t="shared" si="18"/>
        <v/>
      </c>
      <c r="J196" s="137" t="str">
        <f t="shared" si="19"/>
        <v/>
      </c>
      <c r="K196" s="138"/>
      <c r="L196" s="78"/>
      <c r="M196" s="79"/>
      <c r="N196" s="76">
        <f t="shared" si="14"/>
        <v>0</v>
      </c>
      <c r="O196" s="143"/>
      <c r="P196" s="76">
        <f t="shared" si="15"/>
        <v>0</v>
      </c>
      <c r="Q196" s="143"/>
      <c r="R196" s="76">
        <f t="shared" si="16"/>
        <v>0</v>
      </c>
      <c r="S196" s="144"/>
      <c r="T196" s="76">
        <f>IF(S196='x. Dropdownmenüs'!$A$38,1,0)</f>
        <v>0</v>
      </c>
      <c r="U196" s="144"/>
      <c r="V196" s="76">
        <f t="shared" si="17"/>
        <v>0</v>
      </c>
      <c r="W196" s="145" t="str">
        <f t="shared" si="20"/>
        <v>gering</v>
      </c>
      <c r="X196" s="78"/>
      <c r="Y196" s="78"/>
      <c r="Z196" s="78"/>
      <c r="AA196" s="78"/>
      <c r="AB196" s="65" t="str">
        <f>IF(K196='x. Dropdownmenüs'!$A$25,IF(OR(X196='x. Dropdownmenüs'!$A$42,Y196='x. Dropdownmenüs'!$A$46),"Tabelle 4. überprüfen","zulässig"),"anderer Versickerungstyp gewählt")</f>
        <v>anderer Versickerungstyp gewählt</v>
      </c>
      <c r="AC196" s="65" t="str">
        <f>IF(AND(K196='x. Dropdownmenüs'!$A$26,L196='x. Dropdownmenüs'!$A$33,W196="gering"),"Zulässig ohne Behandlung wenn Ae&lt;Av",IF(K196='x. Dropdownmenüs'!$A$26,IF(OR(W196="hoch",L196='x. Dropdownmenüs'!$A$33,X196='x. Dropdownmenüs'!$A$42,Y196='x. Dropdownmenüs'!$A$46),"Tabelle 4. überprüfen","zulässig"),"anderer Versickerungstyp gewählt"))</f>
        <v>anderer Versickerungstyp gewählt</v>
      </c>
      <c r="AD196" s="65" t="str">
        <f>IF(AND(K196='x. Dropdownmenüs'!$A$27,L196='x. Dropdownmenüs'!$A$33,W196="gering"),"Zulässig am Ort des Anfalls",IF(K196='x. Dropdownmenüs'!$A$27,IF(OR(W196="hoch",L196='x. Dropdownmenüs'!$A$33,X196='x. Dropdownmenüs'!$A$42,Y196='x. Dropdownmenüs'!$A$46),"Tabelle 4. überprüfen","zulässig"),"anderer Versickerungstyp gewählt"))</f>
        <v>anderer Versickerungstyp gewählt</v>
      </c>
      <c r="AE196" s="65" t="str">
        <f>IF(K196='x. Dropdownmenüs'!$A$28,IF(X196='x. Dropdownmenüs'!$A$42,"nicht zulässig",IF(OR(Y196='x. Dropdownmenüs'!$A$46),"Tabelle 4. überprüfen","zulässig mit Behandlung")),"anderer Versickerungstyp gewählt")</f>
        <v>anderer Versickerungstyp gewählt</v>
      </c>
      <c r="AF196" s="65" t="str">
        <f>IF(K196='x. Dropdownmenüs'!$A$29,"zulässig (beliebig kombinierbar)","anderer Versickerungstyp gewählt")</f>
        <v>anderer Versickerungstyp gewählt</v>
      </c>
    </row>
    <row r="197" spans="1:32" x14ac:dyDescent="0.2">
      <c r="A197" s="168"/>
      <c r="B197" s="169"/>
      <c r="C197" s="147"/>
      <c r="D197" s="129"/>
      <c r="E197" s="130"/>
      <c r="F197" s="131"/>
      <c r="G197" s="163"/>
      <c r="H197" s="135"/>
      <c r="I197" s="136" t="str">
        <f t="shared" si="18"/>
        <v/>
      </c>
      <c r="J197" s="137" t="str">
        <f t="shared" si="19"/>
        <v/>
      </c>
      <c r="K197" s="138"/>
      <c r="L197" s="78"/>
      <c r="M197" s="79"/>
      <c r="N197" s="76">
        <f t="shared" si="14"/>
        <v>0</v>
      </c>
      <c r="O197" s="143"/>
      <c r="P197" s="76">
        <f t="shared" si="15"/>
        <v>0</v>
      </c>
      <c r="Q197" s="143"/>
      <c r="R197" s="76">
        <f t="shared" si="16"/>
        <v>0</v>
      </c>
      <c r="S197" s="144"/>
      <c r="T197" s="76">
        <f>IF(S197='x. Dropdownmenüs'!$A$38,1,0)</f>
        <v>0</v>
      </c>
      <c r="U197" s="144"/>
      <c r="V197" s="76">
        <f t="shared" si="17"/>
        <v>0</v>
      </c>
      <c r="W197" s="145" t="str">
        <f t="shared" si="20"/>
        <v>gering</v>
      </c>
      <c r="X197" s="78"/>
      <c r="Y197" s="78"/>
      <c r="Z197" s="78"/>
      <c r="AA197" s="78"/>
      <c r="AB197" s="65" t="str">
        <f>IF(K197='x. Dropdownmenüs'!$A$25,IF(OR(X197='x. Dropdownmenüs'!$A$42,Y197='x. Dropdownmenüs'!$A$46),"Tabelle 4. überprüfen","zulässig"),"anderer Versickerungstyp gewählt")</f>
        <v>anderer Versickerungstyp gewählt</v>
      </c>
      <c r="AC197" s="65" t="str">
        <f>IF(AND(K197='x. Dropdownmenüs'!$A$26,L197='x. Dropdownmenüs'!$A$33,W197="gering"),"Zulässig ohne Behandlung wenn Ae&lt;Av",IF(K197='x. Dropdownmenüs'!$A$26,IF(OR(W197="hoch",L197='x. Dropdownmenüs'!$A$33,X197='x. Dropdownmenüs'!$A$42,Y197='x. Dropdownmenüs'!$A$46),"Tabelle 4. überprüfen","zulässig"),"anderer Versickerungstyp gewählt"))</f>
        <v>anderer Versickerungstyp gewählt</v>
      </c>
      <c r="AD197" s="65" t="str">
        <f>IF(AND(K197='x. Dropdownmenüs'!$A$27,L197='x. Dropdownmenüs'!$A$33,W197="gering"),"Zulässig am Ort des Anfalls",IF(K197='x. Dropdownmenüs'!$A$27,IF(OR(W197="hoch",L197='x. Dropdownmenüs'!$A$33,X197='x. Dropdownmenüs'!$A$42,Y197='x. Dropdownmenüs'!$A$46),"Tabelle 4. überprüfen","zulässig"),"anderer Versickerungstyp gewählt"))</f>
        <v>anderer Versickerungstyp gewählt</v>
      </c>
      <c r="AE197" s="65" t="str">
        <f>IF(K197='x. Dropdownmenüs'!$A$28,IF(X197='x. Dropdownmenüs'!$A$42,"nicht zulässig",IF(OR(Y197='x. Dropdownmenüs'!$A$46),"Tabelle 4. überprüfen","zulässig mit Behandlung")),"anderer Versickerungstyp gewählt")</f>
        <v>anderer Versickerungstyp gewählt</v>
      </c>
      <c r="AF197" s="65" t="str">
        <f>IF(K197='x. Dropdownmenüs'!$A$29,"zulässig (beliebig kombinierbar)","anderer Versickerungstyp gewählt")</f>
        <v>anderer Versickerungstyp gewählt</v>
      </c>
    </row>
    <row r="198" spans="1:32" x14ac:dyDescent="0.2">
      <c r="A198" s="168"/>
      <c r="B198" s="169"/>
      <c r="C198" s="147"/>
      <c r="D198" s="129"/>
      <c r="E198" s="130"/>
      <c r="F198" s="131"/>
      <c r="G198" s="163"/>
      <c r="H198" s="135"/>
      <c r="I198" s="136" t="str">
        <f t="shared" si="18"/>
        <v/>
      </c>
      <c r="J198" s="137" t="str">
        <f t="shared" si="19"/>
        <v/>
      </c>
      <c r="K198" s="138"/>
      <c r="L198" s="78"/>
      <c r="M198" s="79"/>
      <c r="N198" s="76">
        <f t="shared" si="14"/>
        <v>0</v>
      </c>
      <c r="O198" s="143"/>
      <c r="P198" s="76">
        <f t="shared" si="15"/>
        <v>0</v>
      </c>
      <c r="Q198" s="143"/>
      <c r="R198" s="76">
        <f t="shared" si="16"/>
        <v>0</v>
      </c>
      <c r="S198" s="144"/>
      <c r="T198" s="76">
        <f>IF(S198='x. Dropdownmenüs'!$A$38,1,0)</f>
        <v>0</v>
      </c>
      <c r="U198" s="144"/>
      <c r="V198" s="76">
        <f t="shared" si="17"/>
        <v>0</v>
      </c>
      <c r="W198" s="145" t="str">
        <f t="shared" si="20"/>
        <v>gering</v>
      </c>
      <c r="X198" s="78"/>
      <c r="Y198" s="78"/>
      <c r="Z198" s="78"/>
      <c r="AA198" s="78"/>
      <c r="AB198" s="65" t="str">
        <f>IF(K198='x. Dropdownmenüs'!$A$25,IF(OR(X198='x. Dropdownmenüs'!$A$42,Y198='x. Dropdownmenüs'!$A$46),"Tabelle 4. überprüfen","zulässig"),"anderer Versickerungstyp gewählt")</f>
        <v>anderer Versickerungstyp gewählt</v>
      </c>
      <c r="AC198" s="65" t="str">
        <f>IF(AND(K198='x. Dropdownmenüs'!$A$26,L198='x. Dropdownmenüs'!$A$33,W198="gering"),"Zulässig ohne Behandlung wenn Ae&lt;Av",IF(K198='x. Dropdownmenüs'!$A$26,IF(OR(W198="hoch",L198='x. Dropdownmenüs'!$A$33,X198='x. Dropdownmenüs'!$A$42,Y198='x. Dropdownmenüs'!$A$46),"Tabelle 4. überprüfen","zulässig"),"anderer Versickerungstyp gewählt"))</f>
        <v>anderer Versickerungstyp gewählt</v>
      </c>
      <c r="AD198" s="65" t="str">
        <f>IF(AND(K198='x. Dropdownmenüs'!$A$27,L198='x. Dropdownmenüs'!$A$33,W198="gering"),"Zulässig am Ort des Anfalls",IF(K198='x. Dropdownmenüs'!$A$27,IF(OR(W198="hoch",L198='x. Dropdownmenüs'!$A$33,X198='x. Dropdownmenüs'!$A$42,Y198='x. Dropdownmenüs'!$A$46),"Tabelle 4. überprüfen","zulässig"),"anderer Versickerungstyp gewählt"))</f>
        <v>anderer Versickerungstyp gewählt</v>
      </c>
      <c r="AE198" s="65" t="str">
        <f>IF(K198='x. Dropdownmenüs'!$A$28,IF(X198='x. Dropdownmenüs'!$A$42,"nicht zulässig",IF(OR(Y198='x. Dropdownmenüs'!$A$46),"Tabelle 4. überprüfen","zulässig mit Behandlung")),"anderer Versickerungstyp gewählt")</f>
        <v>anderer Versickerungstyp gewählt</v>
      </c>
      <c r="AF198" s="65" t="str">
        <f>IF(K198='x. Dropdownmenüs'!$A$29,"zulässig (beliebig kombinierbar)","anderer Versickerungstyp gewählt")</f>
        <v>anderer Versickerungstyp gewählt</v>
      </c>
    </row>
    <row r="199" spans="1:32" x14ac:dyDescent="0.2">
      <c r="A199" s="168"/>
      <c r="B199" s="169"/>
      <c r="C199" s="147"/>
      <c r="D199" s="129"/>
      <c r="E199" s="130"/>
      <c r="F199" s="131"/>
      <c r="G199" s="163"/>
      <c r="H199" s="135"/>
      <c r="I199" s="136" t="str">
        <f t="shared" si="18"/>
        <v/>
      </c>
      <c r="J199" s="137" t="str">
        <f t="shared" si="19"/>
        <v/>
      </c>
      <c r="K199" s="138"/>
      <c r="L199" s="78"/>
      <c r="M199" s="79"/>
      <c r="N199" s="76">
        <f t="shared" si="14"/>
        <v>0</v>
      </c>
      <c r="O199" s="143"/>
      <c r="P199" s="76">
        <f t="shared" si="15"/>
        <v>0</v>
      </c>
      <c r="Q199" s="143"/>
      <c r="R199" s="76">
        <f t="shared" si="16"/>
        <v>0</v>
      </c>
      <c r="S199" s="144"/>
      <c r="T199" s="76">
        <f>IF(S199='x. Dropdownmenüs'!$A$38,1,0)</f>
        <v>0</v>
      </c>
      <c r="U199" s="144"/>
      <c r="V199" s="76">
        <f t="shared" si="17"/>
        <v>0</v>
      </c>
      <c r="W199" s="145" t="str">
        <f t="shared" si="20"/>
        <v>gering</v>
      </c>
      <c r="X199" s="78"/>
      <c r="Y199" s="78"/>
      <c r="Z199" s="78"/>
      <c r="AA199" s="78"/>
      <c r="AB199" s="65" t="str">
        <f>IF(K199='x. Dropdownmenüs'!$A$25,IF(OR(X199='x. Dropdownmenüs'!$A$42,Y199='x. Dropdownmenüs'!$A$46),"Tabelle 4. überprüfen","zulässig"),"anderer Versickerungstyp gewählt")</f>
        <v>anderer Versickerungstyp gewählt</v>
      </c>
      <c r="AC199" s="65" t="str">
        <f>IF(AND(K199='x. Dropdownmenüs'!$A$26,L199='x. Dropdownmenüs'!$A$33,W199="gering"),"Zulässig ohne Behandlung wenn Ae&lt;Av",IF(K199='x. Dropdownmenüs'!$A$26,IF(OR(W199="hoch",L199='x. Dropdownmenüs'!$A$33,X199='x. Dropdownmenüs'!$A$42,Y199='x. Dropdownmenüs'!$A$46),"Tabelle 4. überprüfen","zulässig"),"anderer Versickerungstyp gewählt"))</f>
        <v>anderer Versickerungstyp gewählt</v>
      </c>
      <c r="AD199" s="65" t="str">
        <f>IF(AND(K199='x. Dropdownmenüs'!$A$27,L199='x. Dropdownmenüs'!$A$33,W199="gering"),"Zulässig am Ort des Anfalls",IF(K199='x. Dropdownmenüs'!$A$27,IF(OR(W199="hoch",L199='x. Dropdownmenüs'!$A$33,X199='x. Dropdownmenüs'!$A$42,Y199='x. Dropdownmenüs'!$A$46),"Tabelle 4. überprüfen","zulässig"),"anderer Versickerungstyp gewählt"))</f>
        <v>anderer Versickerungstyp gewählt</v>
      </c>
      <c r="AE199" s="65" t="str">
        <f>IF(K199='x. Dropdownmenüs'!$A$28,IF(X199='x. Dropdownmenüs'!$A$42,"nicht zulässig",IF(OR(Y199='x. Dropdownmenüs'!$A$46),"Tabelle 4. überprüfen","zulässig mit Behandlung")),"anderer Versickerungstyp gewählt")</f>
        <v>anderer Versickerungstyp gewählt</v>
      </c>
      <c r="AF199" s="65" t="str">
        <f>IF(K199='x. Dropdownmenüs'!$A$29,"zulässig (beliebig kombinierbar)","anderer Versickerungstyp gewählt")</f>
        <v>anderer Versickerungstyp gewählt</v>
      </c>
    </row>
    <row r="200" spans="1:32" x14ac:dyDescent="0.2">
      <c r="A200" s="168"/>
      <c r="B200" s="169"/>
      <c r="C200" s="147"/>
      <c r="D200" s="129"/>
      <c r="E200" s="130"/>
      <c r="F200" s="131"/>
      <c r="G200" s="163"/>
      <c r="H200" s="135"/>
      <c r="I200" s="136" t="str">
        <f t="shared" si="18"/>
        <v/>
      </c>
      <c r="J200" s="137" t="str">
        <f t="shared" si="19"/>
        <v/>
      </c>
      <c r="K200" s="138"/>
      <c r="L200" s="78"/>
      <c r="M200" s="79"/>
      <c r="N200" s="76">
        <f t="shared" si="14"/>
        <v>0</v>
      </c>
      <c r="O200" s="143"/>
      <c r="P200" s="76">
        <f t="shared" si="15"/>
        <v>0</v>
      </c>
      <c r="Q200" s="143"/>
      <c r="R200" s="76">
        <f t="shared" si="16"/>
        <v>0</v>
      </c>
      <c r="S200" s="144"/>
      <c r="T200" s="76">
        <f>IF(S200='x. Dropdownmenüs'!$A$38,1,0)</f>
        <v>0</v>
      </c>
      <c r="U200" s="144"/>
      <c r="V200" s="76">
        <f t="shared" si="17"/>
        <v>0</v>
      </c>
      <c r="W200" s="145" t="str">
        <f t="shared" si="20"/>
        <v>gering</v>
      </c>
      <c r="X200" s="78"/>
      <c r="Y200" s="78"/>
      <c r="Z200" s="78"/>
      <c r="AA200" s="78"/>
      <c r="AB200" s="65" t="str">
        <f>IF(K200='x. Dropdownmenüs'!$A$25,IF(OR(X200='x. Dropdownmenüs'!$A$42,Y200='x. Dropdownmenüs'!$A$46),"Tabelle 4. überprüfen","zulässig"),"anderer Versickerungstyp gewählt")</f>
        <v>anderer Versickerungstyp gewählt</v>
      </c>
      <c r="AC200" s="65" t="str">
        <f>IF(AND(K200='x. Dropdownmenüs'!$A$26,L200='x. Dropdownmenüs'!$A$33,W200="gering"),"Zulässig ohne Behandlung wenn Ae&lt;Av",IF(K200='x. Dropdownmenüs'!$A$26,IF(OR(W200="hoch",L200='x. Dropdownmenüs'!$A$33,X200='x. Dropdownmenüs'!$A$42,Y200='x. Dropdownmenüs'!$A$46),"Tabelle 4. überprüfen","zulässig"),"anderer Versickerungstyp gewählt"))</f>
        <v>anderer Versickerungstyp gewählt</v>
      </c>
      <c r="AD200" s="65" t="str">
        <f>IF(AND(K200='x. Dropdownmenüs'!$A$27,L200='x. Dropdownmenüs'!$A$33,W200="gering"),"Zulässig am Ort des Anfalls",IF(K200='x. Dropdownmenüs'!$A$27,IF(OR(W200="hoch",L200='x. Dropdownmenüs'!$A$33,X200='x. Dropdownmenüs'!$A$42,Y200='x. Dropdownmenüs'!$A$46),"Tabelle 4. überprüfen","zulässig"),"anderer Versickerungstyp gewählt"))</f>
        <v>anderer Versickerungstyp gewählt</v>
      </c>
      <c r="AE200" s="65" t="str">
        <f>IF(K200='x. Dropdownmenüs'!$A$28,IF(X200='x. Dropdownmenüs'!$A$42,"nicht zulässig",IF(OR(Y200='x. Dropdownmenüs'!$A$46),"Tabelle 4. überprüfen","zulässig mit Behandlung")),"anderer Versickerungstyp gewählt")</f>
        <v>anderer Versickerungstyp gewählt</v>
      </c>
      <c r="AF200" s="65" t="str">
        <f>IF(K200='x. Dropdownmenüs'!$A$29,"zulässig (beliebig kombinierbar)","anderer Versickerungstyp gewählt")</f>
        <v>anderer Versickerungstyp gewählt</v>
      </c>
    </row>
    <row r="201" spans="1:32" x14ac:dyDescent="0.2">
      <c r="A201" s="168"/>
      <c r="B201" s="169"/>
      <c r="C201" s="147"/>
      <c r="D201" s="129"/>
      <c r="E201" s="130"/>
      <c r="F201" s="131"/>
      <c r="G201" s="163"/>
      <c r="H201" s="135"/>
      <c r="I201" s="136" t="str">
        <f t="shared" si="18"/>
        <v/>
      </c>
      <c r="J201" s="137" t="str">
        <f t="shared" si="19"/>
        <v/>
      </c>
      <c r="K201" s="138"/>
      <c r="L201" s="78"/>
      <c r="M201" s="79"/>
      <c r="N201" s="76">
        <f t="shared" si="14"/>
        <v>0</v>
      </c>
      <c r="O201" s="143"/>
      <c r="P201" s="76">
        <f t="shared" si="15"/>
        <v>0</v>
      </c>
      <c r="Q201" s="143"/>
      <c r="R201" s="76">
        <f t="shared" si="16"/>
        <v>0</v>
      </c>
      <c r="S201" s="144"/>
      <c r="T201" s="76">
        <f>IF(S201='x. Dropdownmenüs'!$A$38,1,0)</f>
        <v>0</v>
      </c>
      <c r="U201" s="144"/>
      <c r="V201" s="76">
        <f t="shared" si="17"/>
        <v>0</v>
      </c>
      <c r="W201" s="145" t="str">
        <f t="shared" si="20"/>
        <v>gering</v>
      </c>
      <c r="X201" s="78"/>
      <c r="Y201" s="78"/>
      <c r="Z201" s="78"/>
      <c r="AA201" s="78"/>
      <c r="AB201" s="65" t="str">
        <f>IF(K201='x. Dropdownmenüs'!$A$25,IF(OR(X201='x. Dropdownmenüs'!$A$42,Y201='x. Dropdownmenüs'!$A$46),"Tabelle 4. überprüfen","zulässig"),"anderer Versickerungstyp gewählt")</f>
        <v>anderer Versickerungstyp gewählt</v>
      </c>
      <c r="AC201" s="65" t="str">
        <f>IF(AND(K201='x. Dropdownmenüs'!$A$26,L201='x. Dropdownmenüs'!$A$33,W201="gering"),"Zulässig ohne Behandlung wenn Ae&lt;Av",IF(K201='x. Dropdownmenüs'!$A$26,IF(OR(W201="hoch",L201='x. Dropdownmenüs'!$A$33,X201='x. Dropdownmenüs'!$A$42,Y201='x. Dropdownmenüs'!$A$46),"Tabelle 4. überprüfen","zulässig"),"anderer Versickerungstyp gewählt"))</f>
        <v>anderer Versickerungstyp gewählt</v>
      </c>
      <c r="AD201" s="65" t="str">
        <f>IF(AND(K201='x. Dropdownmenüs'!$A$27,L201='x. Dropdownmenüs'!$A$33,W201="gering"),"Zulässig am Ort des Anfalls",IF(K201='x. Dropdownmenüs'!$A$27,IF(OR(W201="hoch",L201='x. Dropdownmenüs'!$A$33,X201='x. Dropdownmenüs'!$A$42,Y201='x. Dropdownmenüs'!$A$46),"Tabelle 4. überprüfen","zulässig"),"anderer Versickerungstyp gewählt"))</f>
        <v>anderer Versickerungstyp gewählt</v>
      </c>
      <c r="AE201" s="65" t="str">
        <f>IF(K201='x. Dropdownmenüs'!$A$28,IF(X201='x. Dropdownmenüs'!$A$42,"nicht zulässig",IF(OR(Y201='x. Dropdownmenüs'!$A$46),"Tabelle 4. überprüfen","zulässig mit Behandlung")),"anderer Versickerungstyp gewählt")</f>
        <v>anderer Versickerungstyp gewählt</v>
      </c>
      <c r="AF201" s="65" t="str">
        <f>IF(K201='x. Dropdownmenüs'!$A$29,"zulässig (beliebig kombinierbar)","anderer Versickerungstyp gewählt")</f>
        <v>anderer Versickerungstyp gewählt</v>
      </c>
    </row>
    <row r="202" spans="1:32" x14ac:dyDescent="0.2">
      <c r="A202" s="168"/>
      <c r="B202" s="169"/>
      <c r="C202" s="147"/>
      <c r="D202" s="129"/>
      <c r="E202" s="130"/>
      <c r="F202" s="131"/>
      <c r="G202" s="163"/>
      <c r="H202" s="135"/>
      <c r="I202" s="136" t="str">
        <f t="shared" si="18"/>
        <v/>
      </c>
      <c r="J202" s="137" t="str">
        <f t="shared" si="19"/>
        <v/>
      </c>
      <c r="K202" s="138"/>
      <c r="L202" s="78"/>
      <c r="M202" s="79"/>
      <c r="N202" s="76">
        <f t="shared" si="14"/>
        <v>0</v>
      </c>
      <c r="O202" s="143"/>
      <c r="P202" s="76">
        <f t="shared" si="15"/>
        <v>0</v>
      </c>
      <c r="Q202" s="143"/>
      <c r="R202" s="76">
        <f t="shared" si="16"/>
        <v>0</v>
      </c>
      <c r="S202" s="144"/>
      <c r="T202" s="76">
        <f>IF(S202='x. Dropdownmenüs'!$A$38,1,0)</f>
        <v>0</v>
      </c>
      <c r="U202" s="144"/>
      <c r="V202" s="76">
        <f t="shared" si="17"/>
        <v>0</v>
      </c>
      <c r="W202" s="145" t="str">
        <f t="shared" si="20"/>
        <v>gering</v>
      </c>
      <c r="X202" s="78"/>
      <c r="Y202" s="78"/>
      <c r="Z202" s="78"/>
      <c r="AA202" s="78"/>
      <c r="AB202" s="65" t="str">
        <f>IF(K202='x. Dropdownmenüs'!$A$25,IF(OR(X202='x. Dropdownmenüs'!$A$42,Y202='x. Dropdownmenüs'!$A$46),"Tabelle 4. überprüfen","zulässig"),"anderer Versickerungstyp gewählt")</f>
        <v>anderer Versickerungstyp gewählt</v>
      </c>
      <c r="AC202" s="65" t="str">
        <f>IF(AND(K202='x. Dropdownmenüs'!$A$26,L202='x. Dropdownmenüs'!$A$33,W202="gering"),"Zulässig ohne Behandlung wenn Ae&lt;Av",IF(K202='x. Dropdownmenüs'!$A$26,IF(OR(W202="hoch",L202='x. Dropdownmenüs'!$A$33,X202='x. Dropdownmenüs'!$A$42,Y202='x. Dropdownmenüs'!$A$46),"Tabelle 4. überprüfen","zulässig"),"anderer Versickerungstyp gewählt"))</f>
        <v>anderer Versickerungstyp gewählt</v>
      </c>
      <c r="AD202" s="65" t="str">
        <f>IF(AND(K202='x. Dropdownmenüs'!$A$27,L202='x. Dropdownmenüs'!$A$33,W202="gering"),"Zulässig am Ort des Anfalls",IF(K202='x. Dropdownmenüs'!$A$27,IF(OR(W202="hoch",L202='x. Dropdownmenüs'!$A$33,X202='x. Dropdownmenüs'!$A$42,Y202='x. Dropdownmenüs'!$A$46),"Tabelle 4. überprüfen","zulässig"),"anderer Versickerungstyp gewählt"))</f>
        <v>anderer Versickerungstyp gewählt</v>
      </c>
      <c r="AE202" s="65" t="str">
        <f>IF(K202='x. Dropdownmenüs'!$A$28,IF(X202='x. Dropdownmenüs'!$A$42,"nicht zulässig",IF(OR(Y202='x. Dropdownmenüs'!$A$46),"Tabelle 4. überprüfen","zulässig mit Behandlung")),"anderer Versickerungstyp gewählt")</f>
        <v>anderer Versickerungstyp gewählt</v>
      </c>
      <c r="AF202" s="65" t="str">
        <f>IF(K202='x. Dropdownmenüs'!$A$29,"zulässig (beliebig kombinierbar)","anderer Versickerungstyp gewählt")</f>
        <v>anderer Versickerungstyp gewählt</v>
      </c>
    </row>
    <row r="203" spans="1:32" x14ac:dyDescent="0.2">
      <c r="A203" s="168"/>
      <c r="B203" s="169"/>
      <c r="C203" s="147"/>
      <c r="D203" s="129"/>
      <c r="E203" s="130"/>
      <c r="F203" s="131"/>
      <c r="G203" s="163"/>
      <c r="H203" s="135"/>
      <c r="I203" s="136" t="str">
        <f t="shared" ref="I203:I266" si="21">IFERROR(D203/H203,"")</f>
        <v/>
      </c>
      <c r="J203" s="137" t="str">
        <f t="shared" ref="J203:J266" si="22">IF(ISNONTEXT(I203),IF(I203&gt;=5,"ja","nein"),"")</f>
        <v/>
      </c>
      <c r="K203" s="138"/>
      <c r="L203" s="78"/>
      <c r="M203" s="79"/>
      <c r="N203" s="76">
        <f t="shared" ref="N203:N266" si="23">M203/1000</f>
        <v>0</v>
      </c>
      <c r="O203" s="143"/>
      <c r="P203" s="76">
        <f t="shared" ref="P203:P266" si="24">IF(O203&lt;0.04,0,IF(AND(O203&gt;=0.04,O203&lt;=0.08),1,IF(O203&gt;0.08,2)))</f>
        <v>0</v>
      </c>
      <c r="Q203" s="143"/>
      <c r="R203" s="76">
        <f t="shared" ref="R203:R266" si="25">IF(Q203&gt;0.08,1,0)</f>
        <v>0</v>
      </c>
      <c r="S203" s="144"/>
      <c r="T203" s="76">
        <f>IF(S203='x. Dropdownmenüs'!$A$38,1,0)</f>
        <v>0</v>
      </c>
      <c r="U203" s="144"/>
      <c r="V203" s="76">
        <f t="shared" ref="V203:V266" si="26">ROUND(N203+P203+R203+T203-U203,0)</f>
        <v>0</v>
      </c>
      <c r="W203" s="145" t="str">
        <f t="shared" ref="W203:W266" si="27">IF(V203&lt;5,"gering",IF(AND(V203&gt;=5,V203&lt;=14),"mittel",IF(V203&gt;14,"hoch")))</f>
        <v>gering</v>
      </c>
      <c r="X203" s="78"/>
      <c r="Y203" s="78"/>
      <c r="Z203" s="78"/>
      <c r="AA203" s="78"/>
      <c r="AB203" s="65" t="str">
        <f>IF(K203='x. Dropdownmenüs'!$A$25,IF(OR(X203='x. Dropdownmenüs'!$A$42,Y203='x. Dropdownmenüs'!$A$46),"Tabelle 4. überprüfen","zulässig"),"anderer Versickerungstyp gewählt")</f>
        <v>anderer Versickerungstyp gewählt</v>
      </c>
      <c r="AC203" s="65" t="str">
        <f>IF(AND(K203='x. Dropdownmenüs'!$A$26,L203='x. Dropdownmenüs'!$A$33,W203="gering"),"Zulässig ohne Behandlung wenn Ae&lt;Av",IF(K203='x. Dropdownmenüs'!$A$26,IF(OR(W203="hoch",L203='x. Dropdownmenüs'!$A$33,X203='x. Dropdownmenüs'!$A$42,Y203='x. Dropdownmenüs'!$A$46),"Tabelle 4. überprüfen","zulässig"),"anderer Versickerungstyp gewählt"))</f>
        <v>anderer Versickerungstyp gewählt</v>
      </c>
      <c r="AD203" s="65" t="str">
        <f>IF(AND(K203='x. Dropdownmenüs'!$A$27,L203='x. Dropdownmenüs'!$A$33,W203="gering"),"Zulässig am Ort des Anfalls",IF(K203='x. Dropdownmenüs'!$A$27,IF(OR(W203="hoch",L203='x. Dropdownmenüs'!$A$33,X203='x. Dropdownmenüs'!$A$42,Y203='x. Dropdownmenüs'!$A$46),"Tabelle 4. überprüfen","zulässig"),"anderer Versickerungstyp gewählt"))</f>
        <v>anderer Versickerungstyp gewählt</v>
      </c>
      <c r="AE203" s="65" t="str">
        <f>IF(K203='x. Dropdownmenüs'!$A$28,IF(X203='x. Dropdownmenüs'!$A$42,"nicht zulässig",IF(OR(Y203='x. Dropdownmenüs'!$A$46),"Tabelle 4. überprüfen","zulässig mit Behandlung")),"anderer Versickerungstyp gewählt")</f>
        <v>anderer Versickerungstyp gewählt</v>
      </c>
      <c r="AF203" s="65" t="str">
        <f>IF(K203='x. Dropdownmenüs'!$A$29,"zulässig (beliebig kombinierbar)","anderer Versickerungstyp gewählt")</f>
        <v>anderer Versickerungstyp gewählt</v>
      </c>
    </row>
    <row r="204" spans="1:32" x14ac:dyDescent="0.2">
      <c r="A204" s="168"/>
      <c r="B204" s="169"/>
      <c r="C204" s="147"/>
      <c r="D204" s="129"/>
      <c r="E204" s="130"/>
      <c r="F204" s="131"/>
      <c r="G204" s="163"/>
      <c r="H204" s="135"/>
      <c r="I204" s="136" t="str">
        <f t="shared" si="21"/>
        <v/>
      </c>
      <c r="J204" s="137" t="str">
        <f t="shared" si="22"/>
        <v/>
      </c>
      <c r="K204" s="138"/>
      <c r="L204" s="78"/>
      <c r="M204" s="79"/>
      <c r="N204" s="76">
        <f t="shared" si="23"/>
        <v>0</v>
      </c>
      <c r="O204" s="143"/>
      <c r="P204" s="76">
        <f t="shared" si="24"/>
        <v>0</v>
      </c>
      <c r="Q204" s="143"/>
      <c r="R204" s="76">
        <f t="shared" si="25"/>
        <v>0</v>
      </c>
      <c r="S204" s="144"/>
      <c r="T204" s="76">
        <f>IF(S204='x. Dropdownmenüs'!$A$38,1,0)</f>
        <v>0</v>
      </c>
      <c r="U204" s="144"/>
      <c r="V204" s="76">
        <f t="shared" si="26"/>
        <v>0</v>
      </c>
      <c r="W204" s="145" t="str">
        <f t="shared" si="27"/>
        <v>gering</v>
      </c>
      <c r="X204" s="78"/>
      <c r="Y204" s="78"/>
      <c r="Z204" s="78"/>
      <c r="AA204" s="78"/>
      <c r="AB204" s="65" t="str">
        <f>IF(K204='x. Dropdownmenüs'!$A$25,IF(OR(X204='x. Dropdownmenüs'!$A$42,Y204='x. Dropdownmenüs'!$A$46),"Tabelle 4. überprüfen","zulässig"),"anderer Versickerungstyp gewählt")</f>
        <v>anderer Versickerungstyp gewählt</v>
      </c>
      <c r="AC204" s="65" t="str">
        <f>IF(AND(K204='x. Dropdownmenüs'!$A$26,L204='x. Dropdownmenüs'!$A$33,W204="gering"),"Zulässig ohne Behandlung wenn Ae&lt;Av",IF(K204='x. Dropdownmenüs'!$A$26,IF(OR(W204="hoch",L204='x. Dropdownmenüs'!$A$33,X204='x. Dropdownmenüs'!$A$42,Y204='x. Dropdownmenüs'!$A$46),"Tabelle 4. überprüfen","zulässig"),"anderer Versickerungstyp gewählt"))</f>
        <v>anderer Versickerungstyp gewählt</v>
      </c>
      <c r="AD204" s="65" t="str">
        <f>IF(AND(K204='x. Dropdownmenüs'!$A$27,L204='x. Dropdownmenüs'!$A$33,W204="gering"),"Zulässig am Ort des Anfalls",IF(K204='x. Dropdownmenüs'!$A$27,IF(OR(W204="hoch",L204='x. Dropdownmenüs'!$A$33,X204='x. Dropdownmenüs'!$A$42,Y204='x. Dropdownmenüs'!$A$46),"Tabelle 4. überprüfen","zulässig"),"anderer Versickerungstyp gewählt"))</f>
        <v>anderer Versickerungstyp gewählt</v>
      </c>
      <c r="AE204" s="65" t="str">
        <f>IF(K204='x. Dropdownmenüs'!$A$28,IF(X204='x. Dropdownmenüs'!$A$42,"nicht zulässig",IF(OR(Y204='x. Dropdownmenüs'!$A$46),"Tabelle 4. überprüfen","zulässig mit Behandlung")),"anderer Versickerungstyp gewählt")</f>
        <v>anderer Versickerungstyp gewählt</v>
      </c>
      <c r="AF204" s="65" t="str">
        <f>IF(K204='x. Dropdownmenüs'!$A$29,"zulässig (beliebig kombinierbar)","anderer Versickerungstyp gewählt")</f>
        <v>anderer Versickerungstyp gewählt</v>
      </c>
    </row>
    <row r="205" spans="1:32" x14ac:dyDescent="0.2">
      <c r="A205" s="168"/>
      <c r="B205" s="169"/>
      <c r="C205" s="147"/>
      <c r="D205" s="129"/>
      <c r="E205" s="130"/>
      <c r="F205" s="131"/>
      <c r="G205" s="163"/>
      <c r="H205" s="135"/>
      <c r="I205" s="136" t="str">
        <f t="shared" si="21"/>
        <v/>
      </c>
      <c r="J205" s="137" t="str">
        <f t="shared" si="22"/>
        <v/>
      </c>
      <c r="K205" s="138"/>
      <c r="L205" s="78"/>
      <c r="M205" s="79"/>
      <c r="N205" s="76">
        <f t="shared" si="23"/>
        <v>0</v>
      </c>
      <c r="O205" s="143"/>
      <c r="P205" s="76">
        <f t="shared" si="24"/>
        <v>0</v>
      </c>
      <c r="Q205" s="143"/>
      <c r="R205" s="76">
        <f t="shared" si="25"/>
        <v>0</v>
      </c>
      <c r="S205" s="144"/>
      <c r="T205" s="76">
        <f>IF(S205='x. Dropdownmenüs'!$A$38,1,0)</f>
        <v>0</v>
      </c>
      <c r="U205" s="144"/>
      <c r="V205" s="76">
        <f t="shared" si="26"/>
        <v>0</v>
      </c>
      <c r="W205" s="145" t="str">
        <f t="shared" si="27"/>
        <v>gering</v>
      </c>
      <c r="X205" s="78"/>
      <c r="Y205" s="78"/>
      <c r="Z205" s="78"/>
      <c r="AA205" s="78"/>
      <c r="AB205" s="65" t="str">
        <f>IF(K205='x. Dropdownmenüs'!$A$25,IF(OR(X205='x. Dropdownmenüs'!$A$42,Y205='x. Dropdownmenüs'!$A$46),"Tabelle 4. überprüfen","zulässig"),"anderer Versickerungstyp gewählt")</f>
        <v>anderer Versickerungstyp gewählt</v>
      </c>
      <c r="AC205" s="65" t="str">
        <f>IF(AND(K205='x. Dropdownmenüs'!$A$26,L205='x. Dropdownmenüs'!$A$33,W205="gering"),"Zulässig ohne Behandlung wenn Ae&lt;Av",IF(K205='x. Dropdownmenüs'!$A$26,IF(OR(W205="hoch",L205='x. Dropdownmenüs'!$A$33,X205='x. Dropdownmenüs'!$A$42,Y205='x. Dropdownmenüs'!$A$46),"Tabelle 4. überprüfen","zulässig"),"anderer Versickerungstyp gewählt"))</f>
        <v>anderer Versickerungstyp gewählt</v>
      </c>
      <c r="AD205" s="65" t="str">
        <f>IF(AND(K205='x. Dropdownmenüs'!$A$27,L205='x. Dropdownmenüs'!$A$33,W205="gering"),"Zulässig am Ort des Anfalls",IF(K205='x. Dropdownmenüs'!$A$27,IF(OR(W205="hoch",L205='x. Dropdownmenüs'!$A$33,X205='x. Dropdownmenüs'!$A$42,Y205='x. Dropdownmenüs'!$A$46),"Tabelle 4. überprüfen","zulässig"),"anderer Versickerungstyp gewählt"))</f>
        <v>anderer Versickerungstyp gewählt</v>
      </c>
      <c r="AE205" s="65" t="str">
        <f>IF(K205='x. Dropdownmenüs'!$A$28,IF(X205='x. Dropdownmenüs'!$A$42,"nicht zulässig",IF(OR(Y205='x. Dropdownmenüs'!$A$46),"Tabelle 4. überprüfen","zulässig mit Behandlung")),"anderer Versickerungstyp gewählt")</f>
        <v>anderer Versickerungstyp gewählt</v>
      </c>
      <c r="AF205" s="65" t="str">
        <f>IF(K205='x. Dropdownmenüs'!$A$29,"zulässig (beliebig kombinierbar)","anderer Versickerungstyp gewählt")</f>
        <v>anderer Versickerungstyp gewählt</v>
      </c>
    </row>
    <row r="206" spans="1:32" x14ac:dyDescent="0.2">
      <c r="A206" s="168"/>
      <c r="B206" s="169"/>
      <c r="C206" s="147"/>
      <c r="D206" s="129"/>
      <c r="E206" s="130"/>
      <c r="F206" s="131"/>
      <c r="G206" s="163"/>
      <c r="H206" s="135"/>
      <c r="I206" s="136" t="str">
        <f t="shared" si="21"/>
        <v/>
      </c>
      <c r="J206" s="137" t="str">
        <f t="shared" si="22"/>
        <v/>
      </c>
      <c r="K206" s="138"/>
      <c r="L206" s="78"/>
      <c r="M206" s="79"/>
      <c r="N206" s="76">
        <f t="shared" si="23"/>
        <v>0</v>
      </c>
      <c r="O206" s="143"/>
      <c r="P206" s="76">
        <f t="shared" si="24"/>
        <v>0</v>
      </c>
      <c r="Q206" s="143"/>
      <c r="R206" s="76">
        <f t="shared" si="25"/>
        <v>0</v>
      </c>
      <c r="S206" s="144"/>
      <c r="T206" s="76">
        <f>IF(S206='x. Dropdownmenüs'!$A$38,1,0)</f>
        <v>0</v>
      </c>
      <c r="U206" s="144"/>
      <c r="V206" s="76">
        <f t="shared" si="26"/>
        <v>0</v>
      </c>
      <c r="W206" s="145" t="str">
        <f t="shared" si="27"/>
        <v>gering</v>
      </c>
      <c r="X206" s="78"/>
      <c r="Y206" s="78"/>
      <c r="Z206" s="78"/>
      <c r="AA206" s="78"/>
      <c r="AB206" s="65" t="str">
        <f>IF(K206='x. Dropdownmenüs'!$A$25,IF(OR(X206='x. Dropdownmenüs'!$A$42,Y206='x. Dropdownmenüs'!$A$46),"Tabelle 4. überprüfen","zulässig"),"anderer Versickerungstyp gewählt")</f>
        <v>anderer Versickerungstyp gewählt</v>
      </c>
      <c r="AC206" s="65" t="str">
        <f>IF(AND(K206='x. Dropdownmenüs'!$A$26,L206='x. Dropdownmenüs'!$A$33,W206="gering"),"Zulässig ohne Behandlung wenn Ae&lt;Av",IF(K206='x. Dropdownmenüs'!$A$26,IF(OR(W206="hoch",L206='x. Dropdownmenüs'!$A$33,X206='x. Dropdownmenüs'!$A$42,Y206='x. Dropdownmenüs'!$A$46),"Tabelle 4. überprüfen","zulässig"),"anderer Versickerungstyp gewählt"))</f>
        <v>anderer Versickerungstyp gewählt</v>
      </c>
      <c r="AD206" s="65" t="str">
        <f>IF(AND(K206='x. Dropdownmenüs'!$A$27,L206='x. Dropdownmenüs'!$A$33,W206="gering"),"Zulässig am Ort des Anfalls",IF(K206='x. Dropdownmenüs'!$A$27,IF(OR(W206="hoch",L206='x. Dropdownmenüs'!$A$33,X206='x. Dropdownmenüs'!$A$42,Y206='x. Dropdownmenüs'!$A$46),"Tabelle 4. überprüfen","zulässig"),"anderer Versickerungstyp gewählt"))</f>
        <v>anderer Versickerungstyp gewählt</v>
      </c>
      <c r="AE206" s="65" t="str">
        <f>IF(K206='x. Dropdownmenüs'!$A$28,IF(X206='x. Dropdownmenüs'!$A$42,"nicht zulässig",IF(OR(Y206='x. Dropdownmenüs'!$A$46),"Tabelle 4. überprüfen","zulässig mit Behandlung")),"anderer Versickerungstyp gewählt")</f>
        <v>anderer Versickerungstyp gewählt</v>
      </c>
      <c r="AF206" s="65" t="str">
        <f>IF(K206='x. Dropdownmenüs'!$A$29,"zulässig (beliebig kombinierbar)","anderer Versickerungstyp gewählt")</f>
        <v>anderer Versickerungstyp gewählt</v>
      </c>
    </row>
    <row r="207" spans="1:32" x14ac:dyDescent="0.2">
      <c r="A207" s="168"/>
      <c r="B207" s="169"/>
      <c r="C207" s="147"/>
      <c r="D207" s="129"/>
      <c r="E207" s="130"/>
      <c r="F207" s="131"/>
      <c r="G207" s="163"/>
      <c r="H207" s="135"/>
      <c r="I207" s="136" t="str">
        <f t="shared" si="21"/>
        <v/>
      </c>
      <c r="J207" s="137" t="str">
        <f t="shared" si="22"/>
        <v/>
      </c>
      <c r="K207" s="138"/>
      <c r="L207" s="78"/>
      <c r="M207" s="79"/>
      <c r="N207" s="76">
        <f t="shared" si="23"/>
        <v>0</v>
      </c>
      <c r="O207" s="143"/>
      <c r="P207" s="76">
        <f t="shared" si="24"/>
        <v>0</v>
      </c>
      <c r="Q207" s="143"/>
      <c r="R207" s="76">
        <f t="shared" si="25"/>
        <v>0</v>
      </c>
      <c r="S207" s="144"/>
      <c r="T207" s="76">
        <f>IF(S207='x. Dropdownmenüs'!$A$38,1,0)</f>
        <v>0</v>
      </c>
      <c r="U207" s="144"/>
      <c r="V207" s="76">
        <f t="shared" si="26"/>
        <v>0</v>
      </c>
      <c r="W207" s="145" t="str">
        <f t="shared" si="27"/>
        <v>gering</v>
      </c>
      <c r="X207" s="78"/>
      <c r="Y207" s="78"/>
      <c r="Z207" s="78"/>
      <c r="AA207" s="78"/>
      <c r="AB207" s="65" t="str">
        <f>IF(K207='x. Dropdownmenüs'!$A$25,IF(OR(X207='x. Dropdownmenüs'!$A$42,Y207='x. Dropdownmenüs'!$A$46),"Tabelle 4. überprüfen","zulässig"),"anderer Versickerungstyp gewählt")</f>
        <v>anderer Versickerungstyp gewählt</v>
      </c>
      <c r="AC207" s="65" t="str">
        <f>IF(AND(K207='x. Dropdownmenüs'!$A$26,L207='x. Dropdownmenüs'!$A$33,W207="gering"),"Zulässig ohne Behandlung wenn Ae&lt;Av",IF(K207='x. Dropdownmenüs'!$A$26,IF(OR(W207="hoch",L207='x. Dropdownmenüs'!$A$33,X207='x. Dropdownmenüs'!$A$42,Y207='x. Dropdownmenüs'!$A$46),"Tabelle 4. überprüfen","zulässig"),"anderer Versickerungstyp gewählt"))</f>
        <v>anderer Versickerungstyp gewählt</v>
      </c>
      <c r="AD207" s="65" t="str">
        <f>IF(AND(K207='x. Dropdownmenüs'!$A$27,L207='x. Dropdownmenüs'!$A$33,W207="gering"),"Zulässig am Ort des Anfalls",IF(K207='x. Dropdownmenüs'!$A$27,IF(OR(W207="hoch",L207='x. Dropdownmenüs'!$A$33,X207='x. Dropdownmenüs'!$A$42,Y207='x. Dropdownmenüs'!$A$46),"Tabelle 4. überprüfen","zulässig"),"anderer Versickerungstyp gewählt"))</f>
        <v>anderer Versickerungstyp gewählt</v>
      </c>
      <c r="AE207" s="65" t="str">
        <f>IF(K207='x. Dropdownmenüs'!$A$28,IF(X207='x. Dropdownmenüs'!$A$42,"nicht zulässig",IF(OR(Y207='x. Dropdownmenüs'!$A$46),"Tabelle 4. überprüfen","zulässig mit Behandlung")),"anderer Versickerungstyp gewählt")</f>
        <v>anderer Versickerungstyp gewählt</v>
      </c>
      <c r="AF207" s="65" t="str">
        <f>IF(K207='x. Dropdownmenüs'!$A$29,"zulässig (beliebig kombinierbar)","anderer Versickerungstyp gewählt")</f>
        <v>anderer Versickerungstyp gewählt</v>
      </c>
    </row>
    <row r="208" spans="1:32" x14ac:dyDescent="0.2">
      <c r="A208" s="168"/>
      <c r="B208" s="169"/>
      <c r="C208" s="147"/>
      <c r="D208" s="129"/>
      <c r="E208" s="130"/>
      <c r="F208" s="131"/>
      <c r="G208" s="163"/>
      <c r="H208" s="135"/>
      <c r="I208" s="136" t="str">
        <f t="shared" si="21"/>
        <v/>
      </c>
      <c r="J208" s="137" t="str">
        <f t="shared" si="22"/>
        <v/>
      </c>
      <c r="K208" s="138"/>
      <c r="L208" s="78"/>
      <c r="M208" s="79"/>
      <c r="N208" s="76">
        <f t="shared" si="23"/>
        <v>0</v>
      </c>
      <c r="O208" s="143"/>
      <c r="P208" s="76">
        <f t="shared" si="24"/>
        <v>0</v>
      </c>
      <c r="Q208" s="143"/>
      <c r="R208" s="76">
        <f t="shared" si="25"/>
        <v>0</v>
      </c>
      <c r="S208" s="144"/>
      <c r="T208" s="76">
        <f>IF(S208='x. Dropdownmenüs'!$A$38,1,0)</f>
        <v>0</v>
      </c>
      <c r="U208" s="144"/>
      <c r="V208" s="76">
        <f t="shared" si="26"/>
        <v>0</v>
      </c>
      <c r="W208" s="145" t="str">
        <f t="shared" si="27"/>
        <v>gering</v>
      </c>
      <c r="X208" s="78"/>
      <c r="Y208" s="78"/>
      <c r="Z208" s="78"/>
      <c r="AA208" s="78"/>
      <c r="AB208" s="65" t="str">
        <f>IF(K208='x. Dropdownmenüs'!$A$25,IF(OR(X208='x. Dropdownmenüs'!$A$42,Y208='x. Dropdownmenüs'!$A$46),"Tabelle 4. überprüfen","zulässig"),"anderer Versickerungstyp gewählt")</f>
        <v>anderer Versickerungstyp gewählt</v>
      </c>
      <c r="AC208" s="65" t="str">
        <f>IF(AND(K208='x. Dropdownmenüs'!$A$26,L208='x. Dropdownmenüs'!$A$33,W208="gering"),"Zulässig ohne Behandlung wenn Ae&lt;Av",IF(K208='x. Dropdownmenüs'!$A$26,IF(OR(W208="hoch",L208='x. Dropdownmenüs'!$A$33,X208='x. Dropdownmenüs'!$A$42,Y208='x. Dropdownmenüs'!$A$46),"Tabelle 4. überprüfen","zulässig"),"anderer Versickerungstyp gewählt"))</f>
        <v>anderer Versickerungstyp gewählt</v>
      </c>
      <c r="AD208" s="65" t="str">
        <f>IF(AND(K208='x. Dropdownmenüs'!$A$27,L208='x. Dropdownmenüs'!$A$33,W208="gering"),"Zulässig am Ort des Anfalls",IF(K208='x. Dropdownmenüs'!$A$27,IF(OR(W208="hoch",L208='x. Dropdownmenüs'!$A$33,X208='x. Dropdownmenüs'!$A$42,Y208='x. Dropdownmenüs'!$A$46),"Tabelle 4. überprüfen","zulässig"),"anderer Versickerungstyp gewählt"))</f>
        <v>anderer Versickerungstyp gewählt</v>
      </c>
      <c r="AE208" s="65" t="str">
        <f>IF(K208='x. Dropdownmenüs'!$A$28,IF(X208='x. Dropdownmenüs'!$A$42,"nicht zulässig",IF(OR(Y208='x. Dropdownmenüs'!$A$46),"Tabelle 4. überprüfen","zulässig mit Behandlung")),"anderer Versickerungstyp gewählt")</f>
        <v>anderer Versickerungstyp gewählt</v>
      </c>
      <c r="AF208" s="65" t="str">
        <f>IF(K208='x. Dropdownmenüs'!$A$29,"zulässig (beliebig kombinierbar)","anderer Versickerungstyp gewählt")</f>
        <v>anderer Versickerungstyp gewählt</v>
      </c>
    </row>
    <row r="209" spans="1:32" x14ac:dyDescent="0.2">
      <c r="A209" s="168"/>
      <c r="B209" s="169"/>
      <c r="C209" s="147"/>
      <c r="D209" s="129"/>
      <c r="E209" s="130"/>
      <c r="F209" s="131"/>
      <c r="G209" s="163"/>
      <c r="H209" s="135"/>
      <c r="I209" s="136" t="str">
        <f t="shared" si="21"/>
        <v/>
      </c>
      <c r="J209" s="137" t="str">
        <f t="shared" si="22"/>
        <v/>
      </c>
      <c r="K209" s="138"/>
      <c r="L209" s="78"/>
      <c r="M209" s="79"/>
      <c r="N209" s="76">
        <f t="shared" si="23"/>
        <v>0</v>
      </c>
      <c r="O209" s="143"/>
      <c r="P209" s="76">
        <f t="shared" si="24"/>
        <v>0</v>
      </c>
      <c r="Q209" s="143"/>
      <c r="R209" s="76">
        <f t="shared" si="25"/>
        <v>0</v>
      </c>
      <c r="S209" s="144"/>
      <c r="T209" s="76">
        <f>IF(S209='x. Dropdownmenüs'!$A$38,1,0)</f>
        <v>0</v>
      </c>
      <c r="U209" s="144"/>
      <c r="V209" s="76">
        <f t="shared" si="26"/>
        <v>0</v>
      </c>
      <c r="W209" s="145" t="str">
        <f t="shared" si="27"/>
        <v>gering</v>
      </c>
      <c r="X209" s="78"/>
      <c r="Y209" s="78"/>
      <c r="Z209" s="78"/>
      <c r="AA209" s="78"/>
      <c r="AB209" s="65" t="str">
        <f>IF(K209='x. Dropdownmenüs'!$A$25,IF(OR(X209='x. Dropdownmenüs'!$A$42,Y209='x. Dropdownmenüs'!$A$46),"Tabelle 4. überprüfen","zulässig"),"anderer Versickerungstyp gewählt")</f>
        <v>anderer Versickerungstyp gewählt</v>
      </c>
      <c r="AC209" s="65" t="str">
        <f>IF(AND(K209='x. Dropdownmenüs'!$A$26,L209='x. Dropdownmenüs'!$A$33,W209="gering"),"Zulässig ohne Behandlung wenn Ae&lt;Av",IF(K209='x. Dropdownmenüs'!$A$26,IF(OR(W209="hoch",L209='x. Dropdownmenüs'!$A$33,X209='x. Dropdownmenüs'!$A$42,Y209='x. Dropdownmenüs'!$A$46),"Tabelle 4. überprüfen","zulässig"),"anderer Versickerungstyp gewählt"))</f>
        <v>anderer Versickerungstyp gewählt</v>
      </c>
      <c r="AD209" s="65" t="str">
        <f>IF(AND(K209='x. Dropdownmenüs'!$A$27,L209='x. Dropdownmenüs'!$A$33,W209="gering"),"Zulässig am Ort des Anfalls",IF(K209='x. Dropdownmenüs'!$A$27,IF(OR(W209="hoch",L209='x. Dropdownmenüs'!$A$33,X209='x. Dropdownmenüs'!$A$42,Y209='x. Dropdownmenüs'!$A$46),"Tabelle 4. überprüfen","zulässig"),"anderer Versickerungstyp gewählt"))</f>
        <v>anderer Versickerungstyp gewählt</v>
      </c>
      <c r="AE209" s="65" t="str">
        <f>IF(K209='x. Dropdownmenüs'!$A$28,IF(X209='x. Dropdownmenüs'!$A$42,"nicht zulässig",IF(OR(Y209='x. Dropdownmenüs'!$A$46),"Tabelle 4. überprüfen","zulässig mit Behandlung")),"anderer Versickerungstyp gewählt")</f>
        <v>anderer Versickerungstyp gewählt</v>
      </c>
      <c r="AF209" s="65" t="str">
        <f>IF(K209='x. Dropdownmenüs'!$A$29,"zulässig (beliebig kombinierbar)","anderer Versickerungstyp gewählt")</f>
        <v>anderer Versickerungstyp gewählt</v>
      </c>
    </row>
    <row r="210" spans="1:32" x14ac:dyDescent="0.2">
      <c r="A210" s="168"/>
      <c r="B210" s="169"/>
      <c r="C210" s="147"/>
      <c r="D210" s="129"/>
      <c r="E210" s="130"/>
      <c r="F210" s="131"/>
      <c r="G210" s="163"/>
      <c r="H210" s="135"/>
      <c r="I210" s="136" t="str">
        <f t="shared" si="21"/>
        <v/>
      </c>
      <c r="J210" s="137" t="str">
        <f t="shared" si="22"/>
        <v/>
      </c>
      <c r="K210" s="138"/>
      <c r="L210" s="78"/>
      <c r="M210" s="79"/>
      <c r="N210" s="76">
        <f t="shared" si="23"/>
        <v>0</v>
      </c>
      <c r="O210" s="143"/>
      <c r="P210" s="76">
        <f t="shared" si="24"/>
        <v>0</v>
      </c>
      <c r="Q210" s="143"/>
      <c r="R210" s="76">
        <f t="shared" si="25"/>
        <v>0</v>
      </c>
      <c r="S210" s="144"/>
      <c r="T210" s="76">
        <f>IF(S210='x. Dropdownmenüs'!$A$38,1,0)</f>
        <v>0</v>
      </c>
      <c r="U210" s="144"/>
      <c r="V210" s="76">
        <f t="shared" si="26"/>
        <v>0</v>
      </c>
      <c r="W210" s="145" t="str">
        <f t="shared" si="27"/>
        <v>gering</v>
      </c>
      <c r="X210" s="78"/>
      <c r="Y210" s="78"/>
      <c r="Z210" s="78"/>
      <c r="AA210" s="78"/>
      <c r="AB210" s="65" t="str">
        <f>IF(K210='x. Dropdownmenüs'!$A$25,IF(OR(X210='x. Dropdownmenüs'!$A$42,Y210='x. Dropdownmenüs'!$A$46),"Tabelle 4. überprüfen","zulässig"),"anderer Versickerungstyp gewählt")</f>
        <v>anderer Versickerungstyp gewählt</v>
      </c>
      <c r="AC210" s="65" t="str">
        <f>IF(AND(K210='x. Dropdownmenüs'!$A$26,L210='x. Dropdownmenüs'!$A$33,W210="gering"),"Zulässig ohne Behandlung wenn Ae&lt;Av",IF(K210='x. Dropdownmenüs'!$A$26,IF(OR(W210="hoch",L210='x. Dropdownmenüs'!$A$33,X210='x. Dropdownmenüs'!$A$42,Y210='x. Dropdownmenüs'!$A$46),"Tabelle 4. überprüfen","zulässig"),"anderer Versickerungstyp gewählt"))</f>
        <v>anderer Versickerungstyp gewählt</v>
      </c>
      <c r="AD210" s="65" t="str">
        <f>IF(AND(K210='x. Dropdownmenüs'!$A$27,L210='x. Dropdownmenüs'!$A$33,W210="gering"),"Zulässig am Ort des Anfalls",IF(K210='x. Dropdownmenüs'!$A$27,IF(OR(W210="hoch",L210='x. Dropdownmenüs'!$A$33,X210='x. Dropdownmenüs'!$A$42,Y210='x. Dropdownmenüs'!$A$46),"Tabelle 4. überprüfen","zulässig"),"anderer Versickerungstyp gewählt"))</f>
        <v>anderer Versickerungstyp gewählt</v>
      </c>
      <c r="AE210" s="65" t="str">
        <f>IF(K210='x. Dropdownmenüs'!$A$28,IF(X210='x. Dropdownmenüs'!$A$42,"nicht zulässig",IF(OR(Y210='x. Dropdownmenüs'!$A$46),"Tabelle 4. überprüfen","zulässig mit Behandlung")),"anderer Versickerungstyp gewählt")</f>
        <v>anderer Versickerungstyp gewählt</v>
      </c>
      <c r="AF210" s="65" t="str">
        <f>IF(K210='x. Dropdownmenüs'!$A$29,"zulässig (beliebig kombinierbar)","anderer Versickerungstyp gewählt")</f>
        <v>anderer Versickerungstyp gewählt</v>
      </c>
    </row>
    <row r="211" spans="1:32" x14ac:dyDescent="0.2">
      <c r="A211" s="168"/>
      <c r="B211" s="169"/>
      <c r="C211" s="147"/>
      <c r="D211" s="129"/>
      <c r="E211" s="130"/>
      <c r="F211" s="131"/>
      <c r="G211" s="163"/>
      <c r="H211" s="135"/>
      <c r="I211" s="136" t="str">
        <f t="shared" si="21"/>
        <v/>
      </c>
      <c r="J211" s="137" t="str">
        <f t="shared" si="22"/>
        <v/>
      </c>
      <c r="K211" s="138"/>
      <c r="L211" s="78"/>
      <c r="M211" s="79"/>
      <c r="N211" s="76">
        <f t="shared" si="23"/>
        <v>0</v>
      </c>
      <c r="O211" s="143"/>
      <c r="P211" s="76">
        <f t="shared" si="24"/>
        <v>0</v>
      </c>
      <c r="Q211" s="143"/>
      <c r="R211" s="76">
        <f t="shared" si="25"/>
        <v>0</v>
      </c>
      <c r="S211" s="144"/>
      <c r="T211" s="76">
        <f>IF(S211='x. Dropdownmenüs'!$A$38,1,0)</f>
        <v>0</v>
      </c>
      <c r="U211" s="144"/>
      <c r="V211" s="76">
        <f t="shared" si="26"/>
        <v>0</v>
      </c>
      <c r="W211" s="145" t="str">
        <f t="shared" si="27"/>
        <v>gering</v>
      </c>
      <c r="X211" s="78"/>
      <c r="Y211" s="78"/>
      <c r="Z211" s="78"/>
      <c r="AA211" s="78"/>
      <c r="AB211" s="65" t="str">
        <f>IF(K211='x. Dropdownmenüs'!$A$25,IF(OR(X211='x. Dropdownmenüs'!$A$42,Y211='x. Dropdownmenüs'!$A$46),"Tabelle 4. überprüfen","zulässig"),"anderer Versickerungstyp gewählt")</f>
        <v>anderer Versickerungstyp gewählt</v>
      </c>
      <c r="AC211" s="65" t="str">
        <f>IF(AND(K211='x. Dropdownmenüs'!$A$26,L211='x. Dropdownmenüs'!$A$33,W211="gering"),"Zulässig ohne Behandlung wenn Ae&lt;Av",IF(K211='x. Dropdownmenüs'!$A$26,IF(OR(W211="hoch",L211='x. Dropdownmenüs'!$A$33,X211='x. Dropdownmenüs'!$A$42,Y211='x. Dropdownmenüs'!$A$46),"Tabelle 4. überprüfen","zulässig"),"anderer Versickerungstyp gewählt"))</f>
        <v>anderer Versickerungstyp gewählt</v>
      </c>
      <c r="AD211" s="65" t="str">
        <f>IF(AND(K211='x. Dropdownmenüs'!$A$27,L211='x. Dropdownmenüs'!$A$33,W211="gering"),"Zulässig am Ort des Anfalls",IF(K211='x. Dropdownmenüs'!$A$27,IF(OR(W211="hoch",L211='x. Dropdownmenüs'!$A$33,X211='x. Dropdownmenüs'!$A$42,Y211='x. Dropdownmenüs'!$A$46),"Tabelle 4. überprüfen","zulässig"),"anderer Versickerungstyp gewählt"))</f>
        <v>anderer Versickerungstyp gewählt</v>
      </c>
      <c r="AE211" s="65" t="str">
        <f>IF(K211='x. Dropdownmenüs'!$A$28,IF(X211='x. Dropdownmenüs'!$A$42,"nicht zulässig",IF(OR(Y211='x. Dropdownmenüs'!$A$46),"Tabelle 4. überprüfen","zulässig mit Behandlung")),"anderer Versickerungstyp gewählt")</f>
        <v>anderer Versickerungstyp gewählt</v>
      </c>
      <c r="AF211" s="65" t="str">
        <f>IF(K211='x. Dropdownmenüs'!$A$29,"zulässig (beliebig kombinierbar)","anderer Versickerungstyp gewählt")</f>
        <v>anderer Versickerungstyp gewählt</v>
      </c>
    </row>
    <row r="212" spans="1:32" x14ac:dyDescent="0.2">
      <c r="A212" s="168"/>
      <c r="B212" s="169"/>
      <c r="C212" s="147"/>
      <c r="D212" s="129"/>
      <c r="E212" s="130"/>
      <c r="F212" s="131"/>
      <c r="G212" s="163"/>
      <c r="H212" s="135"/>
      <c r="I212" s="136" t="str">
        <f t="shared" si="21"/>
        <v/>
      </c>
      <c r="J212" s="137" t="str">
        <f t="shared" si="22"/>
        <v/>
      </c>
      <c r="K212" s="138"/>
      <c r="L212" s="78"/>
      <c r="M212" s="79"/>
      <c r="N212" s="76">
        <f t="shared" si="23"/>
        <v>0</v>
      </c>
      <c r="O212" s="143"/>
      <c r="P212" s="76">
        <f t="shared" si="24"/>
        <v>0</v>
      </c>
      <c r="Q212" s="143"/>
      <c r="R212" s="76">
        <f t="shared" si="25"/>
        <v>0</v>
      </c>
      <c r="S212" s="144"/>
      <c r="T212" s="76">
        <f>IF(S212='x. Dropdownmenüs'!$A$38,1,0)</f>
        <v>0</v>
      </c>
      <c r="U212" s="144"/>
      <c r="V212" s="76">
        <f t="shared" si="26"/>
        <v>0</v>
      </c>
      <c r="W212" s="145" t="str">
        <f t="shared" si="27"/>
        <v>gering</v>
      </c>
      <c r="X212" s="78"/>
      <c r="Y212" s="78"/>
      <c r="Z212" s="78"/>
      <c r="AA212" s="78"/>
      <c r="AB212" s="65" t="str">
        <f>IF(K212='x. Dropdownmenüs'!$A$25,IF(OR(X212='x. Dropdownmenüs'!$A$42,Y212='x. Dropdownmenüs'!$A$46),"Tabelle 4. überprüfen","zulässig"),"anderer Versickerungstyp gewählt")</f>
        <v>anderer Versickerungstyp gewählt</v>
      </c>
      <c r="AC212" s="65" t="str">
        <f>IF(AND(K212='x. Dropdownmenüs'!$A$26,L212='x. Dropdownmenüs'!$A$33,W212="gering"),"Zulässig ohne Behandlung wenn Ae&lt;Av",IF(K212='x. Dropdownmenüs'!$A$26,IF(OR(W212="hoch",L212='x. Dropdownmenüs'!$A$33,X212='x. Dropdownmenüs'!$A$42,Y212='x. Dropdownmenüs'!$A$46),"Tabelle 4. überprüfen","zulässig"),"anderer Versickerungstyp gewählt"))</f>
        <v>anderer Versickerungstyp gewählt</v>
      </c>
      <c r="AD212" s="65" t="str">
        <f>IF(AND(K212='x. Dropdownmenüs'!$A$27,L212='x. Dropdownmenüs'!$A$33,W212="gering"),"Zulässig am Ort des Anfalls",IF(K212='x. Dropdownmenüs'!$A$27,IF(OR(W212="hoch",L212='x. Dropdownmenüs'!$A$33,X212='x. Dropdownmenüs'!$A$42,Y212='x. Dropdownmenüs'!$A$46),"Tabelle 4. überprüfen","zulässig"),"anderer Versickerungstyp gewählt"))</f>
        <v>anderer Versickerungstyp gewählt</v>
      </c>
      <c r="AE212" s="65" t="str">
        <f>IF(K212='x. Dropdownmenüs'!$A$28,IF(X212='x. Dropdownmenüs'!$A$42,"nicht zulässig",IF(OR(Y212='x. Dropdownmenüs'!$A$46),"Tabelle 4. überprüfen","zulässig mit Behandlung")),"anderer Versickerungstyp gewählt")</f>
        <v>anderer Versickerungstyp gewählt</v>
      </c>
      <c r="AF212" s="65" t="str">
        <f>IF(K212='x. Dropdownmenüs'!$A$29,"zulässig (beliebig kombinierbar)","anderer Versickerungstyp gewählt")</f>
        <v>anderer Versickerungstyp gewählt</v>
      </c>
    </row>
    <row r="213" spans="1:32" x14ac:dyDescent="0.2">
      <c r="A213" s="168"/>
      <c r="B213" s="169"/>
      <c r="C213" s="147"/>
      <c r="D213" s="129"/>
      <c r="E213" s="130"/>
      <c r="F213" s="131"/>
      <c r="G213" s="163"/>
      <c r="H213" s="135"/>
      <c r="I213" s="136" t="str">
        <f t="shared" si="21"/>
        <v/>
      </c>
      <c r="J213" s="137" t="str">
        <f t="shared" si="22"/>
        <v/>
      </c>
      <c r="K213" s="138"/>
      <c r="L213" s="78"/>
      <c r="M213" s="79"/>
      <c r="N213" s="76">
        <f t="shared" si="23"/>
        <v>0</v>
      </c>
      <c r="O213" s="143"/>
      <c r="P213" s="76">
        <f t="shared" si="24"/>
        <v>0</v>
      </c>
      <c r="Q213" s="143"/>
      <c r="R213" s="76">
        <f t="shared" si="25"/>
        <v>0</v>
      </c>
      <c r="S213" s="144"/>
      <c r="T213" s="76">
        <f>IF(S213='x. Dropdownmenüs'!$A$38,1,0)</f>
        <v>0</v>
      </c>
      <c r="U213" s="144"/>
      <c r="V213" s="76">
        <f t="shared" si="26"/>
        <v>0</v>
      </c>
      <c r="W213" s="145" t="str">
        <f t="shared" si="27"/>
        <v>gering</v>
      </c>
      <c r="X213" s="78"/>
      <c r="Y213" s="78"/>
      <c r="Z213" s="78"/>
      <c r="AA213" s="78"/>
      <c r="AB213" s="65" t="str">
        <f>IF(K213='x. Dropdownmenüs'!$A$25,IF(OR(X213='x. Dropdownmenüs'!$A$42,Y213='x. Dropdownmenüs'!$A$46),"Tabelle 4. überprüfen","zulässig"),"anderer Versickerungstyp gewählt")</f>
        <v>anderer Versickerungstyp gewählt</v>
      </c>
      <c r="AC213" s="65" t="str">
        <f>IF(AND(K213='x. Dropdownmenüs'!$A$26,L213='x. Dropdownmenüs'!$A$33,W213="gering"),"Zulässig ohne Behandlung wenn Ae&lt;Av",IF(K213='x. Dropdownmenüs'!$A$26,IF(OR(W213="hoch",L213='x. Dropdownmenüs'!$A$33,X213='x. Dropdownmenüs'!$A$42,Y213='x. Dropdownmenüs'!$A$46),"Tabelle 4. überprüfen","zulässig"),"anderer Versickerungstyp gewählt"))</f>
        <v>anderer Versickerungstyp gewählt</v>
      </c>
      <c r="AD213" s="65" t="str">
        <f>IF(AND(K213='x. Dropdownmenüs'!$A$27,L213='x. Dropdownmenüs'!$A$33,W213="gering"),"Zulässig am Ort des Anfalls",IF(K213='x. Dropdownmenüs'!$A$27,IF(OR(W213="hoch",L213='x. Dropdownmenüs'!$A$33,X213='x. Dropdownmenüs'!$A$42,Y213='x. Dropdownmenüs'!$A$46),"Tabelle 4. überprüfen","zulässig"),"anderer Versickerungstyp gewählt"))</f>
        <v>anderer Versickerungstyp gewählt</v>
      </c>
      <c r="AE213" s="65" t="str">
        <f>IF(K213='x. Dropdownmenüs'!$A$28,IF(X213='x. Dropdownmenüs'!$A$42,"nicht zulässig",IF(OR(Y213='x. Dropdownmenüs'!$A$46),"Tabelle 4. überprüfen","zulässig mit Behandlung")),"anderer Versickerungstyp gewählt")</f>
        <v>anderer Versickerungstyp gewählt</v>
      </c>
      <c r="AF213" s="65" t="str">
        <f>IF(K213='x. Dropdownmenüs'!$A$29,"zulässig (beliebig kombinierbar)","anderer Versickerungstyp gewählt")</f>
        <v>anderer Versickerungstyp gewählt</v>
      </c>
    </row>
    <row r="214" spans="1:32" x14ac:dyDescent="0.2">
      <c r="A214" s="168"/>
      <c r="B214" s="169"/>
      <c r="C214" s="147"/>
      <c r="D214" s="129"/>
      <c r="E214" s="130"/>
      <c r="F214" s="131"/>
      <c r="G214" s="163"/>
      <c r="H214" s="135"/>
      <c r="I214" s="136" t="str">
        <f t="shared" si="21"/>
        <v/>
      </c>
      <c r="J214" s="137" t="str">
        <f t="shared" si="22"/>
        <v/>
      </c>
      <c r="K214" s="138"/>
      <c r="L214" s="78"/>
      <c r="M214" s="79"/>
      <c r="N214" s="76">
        <f t="shared" si="23"/>
        <v>0</v>
      </c>
      <c r="O214" s="143"/>
      <c r="P214" s="76">
        <f t="shared" si="24"/>
        <v>0</v>
      </c>
      <c r="Q214" s="143"/>
      <c r="R214" s="76">
        <f t="shared" si="25"/>
        <v>0</v>
      </c>
      <c r="S214" s="144"/>
      <c r="T214" s="76">
        <f>IF(S214='x. Dropdownmenüs'!$A$38,1,0)</f>
        <v>0</v>
      </c>
      <c r="U214" s="144"/>
      <c r="V214" s="76">
        <f t="shared" si="26"/>
        <v>0</v>
      </c>
      <c r="W214" s="145" t="str">
        <f t="shared" si="27"/>
        <v>gering</v>
      </c>
      <c r="X214" s="78"/>
      <c r="Y214" s="78"/>
      <c r="Z214" s="78"/>
      <c r="AA214" s="78"/>
      <c r="AB214" s="65" t="str">
        <f>IF(K214='x. Dropdownmenüs'!$A$25,IF(OR(X214='x. Dropdownmenüs'!$A$42,Y214='x. Dropdownmenüs'!$A$46),"Tabelle 4. überprüfen","zulässig"),"anderer Versickerungstyp gewählt")</f>
        <v>anderer Versickerungstyp gewählt</v>
      </c>
      <c r="AC214" s="65" t="str">
        <f>IF(AND(K214='x. Dropdownmenüs'!$A$26,L214='x. Dropdownmenüs'!$A$33,W214="gering"),"Zulässig ohne Behandlung wenn Ae&lt;Av",IF(K214='x. Dropdownmenüs'!$A$26,IF(OR(W214="hoch",L214='x. Dropdownmenüs'!$A$33,X214='x. Dropdownmenüs'!$A$42,Y214='x. Dropdownmenüs'!$A$46),"Tabelle 4. überprüfen","zulässig"),"anderer Versickerungstyp gewählt"))</f>
        <v>anderer Versickerungstyp gewählt</v>
      </c>
      <c r="AD214" s="65" t="str">
        <f>IF(AND(K214='x. Dropdownmenüs'!$A$27,L214='x. Dropdownmenüs'!$A$33,W214="gering"),"Zulässig am Ort des Anfalls",IF(K214='x. Dropdownmenüs'!$A$27,IF(OR(W214="hoch",L214='x. Dropdownmenüs'!$A$33,X214='x. Dropdownmenüs'!$A$42,Y214='x. Dropdownmenüs'!$A$46),"Tabelle 4. überprüfen","zulässig"),"anderer Versickerungstyp gewählt"))</f>
        <v>anderer Versickerungstyp gewählt</v>
      </c>
      <c r="AE214" s="65" t="str">
        <f>IF(K214='x. Dropdownmenüs'!$A$28,IF(X214='x. Dropdownmenüs'!$A$42,"nicht zulässig",IF(OR(Y214='x. Dropdownmenüs'!$A$46),"Tabelle 4. überprüfen","zulässig mit Behandlung")),"anderer Versickerungstyp gewählt")</f>
        <v>anderer Versickerungstyp gewählt</v>
      </c>
      <c r="AF214" s="65" t="str">
        <f>IF(K214='x. Dropdownmenüs'!$A$29,"zulässig (beliebig kombinierbar)","anderer Versickerungstyp gewählt")</f>
        <v>anderer Versickerungstyp gewählt</v>
      </c>
    </row>
    <row r="215" spans="1:32" x14ac:dyDescent="0.2">
      <c r="A215" s="168"/>
      <c r="B215" s="169"/>
      <c r="C215" s="147"/>
      <c r="D215" s="129"/>
      <c r="E215" s="130"/>
      <c r="F215" s="131"/>
      <c r="G215" s="163"/>
      <c r="H215" s="135"/>
      <c r="I215" s="136" t="str">
        <f t="shared" si="21"/>
        <v/>
      </c>
      <c r="J215" s="137" t="str">
        <f t="shared" si="22"/>
        <v/>
      </c>
      <c r="K215" s="138"/>
      <c r="L215" s="78"/>
      <c r="M215" s="79"/>
      <c r="N215" s="76">
        <f t="shared" si="23"/>
        <v>0</v>
      </c>
      <c r="O215" s="143"/>
      <c r="P215" s="76">
        <f t="shared" si="24"/>
        <v>0</v>
      </c>
      <c r="Q215" s="143"/>
      <c r="R215" s="76">
        <f t="shared" si="25"/>
        <v>0</v>
      </c>
      <c r="S215" s="144"/>
      <c r="T215" s="76">
        <f>IF(S215='x. Dropdownmenüs'!$A$38,1,0)</f>
        <v>0</v>
      </c>
      <c r="U215" s="144"/>
      <c r="V215" s="76">
        <f t="shared" si="26"/>
        <v>0</v>
      </c>
      <c r="W215" s="145" t="str">
        <f t="shared" si="27"/>
        <v>gering</v>
      </c>
      <c r="X215" s="78"/>
      <c r="Y215" s="78"/>
      <c r="Z215" s="78"/>
      <c r="AA215" s="78"/>
      <c r="AB215" s="65" t="str">
        <f>IF(K215='x. Dropdownmenüs'!$A$25,IF(OR(X215='x. Dropdownmenüs'!$A$42,Y215='x. Dropdownmenüs'!$A$46),"Tabelle 4. überprüfen","zulässig"),"anderer Versickerungstyp gewählt")</f>
        <v>anderer Versickerungstyp gewählt</v>
      </c>
      <c r="AC215" s="65" t="str">
        <f>IF(AND(K215='x. Dropdownmenüs'!$A$26,L215='x. Dropdownmenüs'!$A$33,W215="gering"),"Zulässig ohne Behandlung wenn Ae&lt;Av",IF(K215='x. Dropdownmenüs'!$A$26,IF(OR(W215="hoch",L215='x. Dropdownmenüs'!$A$33,X215='x. Dropdownmenüs'!$A$42,Y215='x. Dropdownmenüs'!$A$46),"Tabelle 4. überprüfen","zulässig"),"anderer Versickerungstyp gewählt"))</f>
        <v>anderer Versickerungstyp gewählt</v>
      </c>
      <c r="AD215" s="65" t="str">
        <f>IF(AND(K215='x. Dropdownmenüs'!$A$27,L215='x. Dropdownmenüs'!$A$33,W215="gering"),"Zulässig am Ort des Anfalls",IF(K215='x. Dropdownmenüs'!$A$27,IF(OR(W215="hoch",L215='x. Dropdownmenüs'!$A$33,X215='x. Dropdownmenüs'!$A$42,Y215='x. Dropdownmenüs'!$A$46),"Tabelle 4. überprüfen","zulässig"),"anderer Versickerungstyp gewählt"))</f>
        <v>anderer Versickerungstyp gewählt</v>
      </c>
      <c r="AE215" s="65" t="str">
        <f>IF(K215='x. Dropdownmenüs'!$A$28,IF(X215='x. Dropdownmenüs'!$A$42,"nicht zulässig",IF(OR(Y215='x. Dropdownmenüs'!$A$46),"Tabelle 4. überprüfen","zulässig mit Behandlung")),"anderer Versickerungstyp gewählt")</f>
        <v>anderer Versickerungstyp gewählt</v>
      </c>
      <c r="AF215" s="65" t="str">
        <f>IF(K215='x. Dropdownmenüs'!$A$29,"zulässig (beliebig kombinierbar)","anderer Versickerungstyp gewählt")</f>
        <v>anderer Versickerungstyp gewählt</v>
      </c>
    </row>
    <row r="216" spans="1:32" x14ac:dyDescent="0.2">
      <c r="A216" s="168"/>
      <c r="B216" s="169"/>
      <c r="C216" s="147"/>
      <c r="D216" s="129"/>
      <c r="E216" s="130"/>
      <c r="F216" s="131"/>
      <c r="G216" s="163"/>
      <c r="H216" s="135"/>
      <c r="I216" s="136" t="str">
        <f t="shared" si="21"/>
        <v/>
      </c>
      <c r="J216" s="137" t="str">
        <f t="shared" si="22"/>
        <v/>
      </c>
      <c r="K216" s="138"/>
      <c r="L216" s="78"/>
      <c r="M216" s="79"/>
      <c r="N216" s="76">
        <f t="shared" si="23"/>
        <v>0</v>
      </c>
      <c r="O216" s="143"/>
      <c r="P216" s="76">
        <f t="shared" si="24"/>
        <v>0</v>
      </c>
      <c r="Q216" s="143"/>
      <c r="R216" s="76">
        <f t="shared" si="25"/>
        <v>0</v>
      </c>
      <c r="S216" s="144"/>
      <c r="T216" s="76">
        <f>IF(S216='x. Dropdownmenüs'!$A$38,1,0)</f>
        <v>0</v>
      </c>
      <c r="U216" s="144"/>
      <c r="V216" s="76">
        <f t="shared" si="26"/>
        <v>0</v>
      </c>
      <c r="W216" s="145" t="str">
        <f t="shared" si="27"/>
        <v>gering</v>
      </c>
      <c r="X216" s="78"/>
      <c r="Y216" s="78"/>
      <c r="Z216" s="78"/>
      <c r="AA216" s="78"/>
      <c r="AB216" s="65" t="str">
        <f>IF(K216='x. Dropdownmenüs'!$A$25,IF(OR(X216='x. Dropdownmenüs'!$A$42,Y216='x. Dropdownmenüs'!$A$46),"Tabelle 4. überprüfen","zulässig"),"anderer Versickerungstyp gewählt")</f>
        <v>anderer Versickerungstyp gewählt</v>
      </c>
      <c r="AC216" s="65" t="str">
        <f>IF(AND(K216='x. Dropdownmenüs'!$A$26,L216='x. Dropdownmenüs'!$A$33,W216="gering"),"Zulässig ohne Behandlung wenn Ae&lt;Av",IF(K216='x. Dropdownmenüs'!$A$26,IF(OR(W216="hoch",L216='x. Dropdownmenüs'!$A$33,X216='x. Dropdownmenüs'!$A$42,Y216='x. Dropdownmenüs'!$A$46),"Tabelle 4. überprüfen","zulässig"),"anderer Versickerungstyp gewählt"))</f>
        <v>anderer Versickerungstyp gewählt</v>
      </c>
      <c r="AD216" s="65" t="str">
        <f>IF(AND(K216='x. Dropdownmenüs'!$A$27,L216='x. Dropdownmenüs'!$A$33,W216="gering"),"Zulässig am Ort des Anfalls",IF(K216='x. Dropdownmenüs'!$A$27,IF(OR(W216="hoch",L216='x. Dropdownmenüs'!$A$33,X216='x. Dropdownmenüs'!$A$42,Y216='x. Dropdownmenüs'!$A$46),"Tabelle 4. überprüfen","zulässig"),"anderer Versickerungstyp gewählt"))</f>
        <v>anderer Versickerungstyp gewählt</v>
      </c>
      <c r="AE216" s="65" t="str">
        <f>IF(K216='x. Dropdownmenüs'!$A$28,IF(X216='x. Dropdownmenüs'!$A$42,"nicht zulässig",IF(OR(Y216='x. Dropdownmenüs'!$A$46),"Tabelle 4. überprüfen","zulässig mit Behandlung")),"anderer Versickerungstyp gewählt")</f>
        <v>anderer Versickerungstyp gewählt</v>
      </c>
      <c r="AF216" s="65" t="str">
        <f>IF(K216='x. Dropdownmenüs'!$A$29,"zulässig (beliebig kombinierbar)","anderer Versickerungstyp gewählt")</f>
        <v>anderer Versickerungstyp gewählt</v>
      </c>
    </row>
    <row r="217" spans="1:32" x14ac:dyDescent="0.2">
      <c r="A217" s="168"/>
      <c r="B217" s="169"/>
      <c r="C217" s="147"/>
      <c r="D217" s="129"/>
      <c r="E217" s="130"/>
      <c r="F217" s="131"/>
      <c r="G217" s="163"/>
      <c r="H217" s="135"/>
      <c r="I217" s="136" t="str">
        <f t="shared" si="21"/>
        <v/>
      </c>
      <c r="J217" s="137" t="str">
        <f t="shared" si="22"/>
        <v/>
      </c>
      <c r="K217" s="138"/>
      <c r="L217" s="78"/>
      <c r="M217" s="79"/>
      <c r="N217" s="76">
        <f t="shared" si="23"/>
        <v>0</v>
      </c>
      <c r="O217" s="143"/>
      <c r="P217" s="76">
        <f t="shared" si="24"/>
        <v>0</v>
      </c>
      <c r="Q217" s="143"/>
      <c r="R217" s="76">
        <f t="shared" si="25"/>
        <v>0</v>
      </c>
      <c r="S217" s="144"/>
      <c r="T217" s="76">
        <f>IF(S217='x. Dropdownmenüs'!$A$38,1,0)</f>
        <v>0</v>
      </c>
      <c r="U217" s="144"/>
      <c r="V217" s="76">
        <f t="shared" si="26"/>
        <v>0</v>
      </c>
      <c r="W217" s="145" t="str">
        <f t="shared" si="27"/>
        <v>gering</v>
      </c>
      <c r="X217" s="78"/>
      <c r="Y217" s="78"/>
      <c r="Z217" s="78"/>
      <c r="AA217" s="78"/>
      <c r="AB217" s="65" t="str">
        <f>IF(K217='x. Dropdownmenüs'!$A$25,IF(OR(X217='x. Dropdownmenüs'!$A$42,Y217='x. Dropdownmenüs'!$A$46),"Tabelle 4. überprüfen","zulässig"),"anderer Versickerungstyp gewählt")</f>
        <v>anderer Versickerungstyp gewählt</v>
      </c>
      <c r="AC217" s="65" t="str">
        <f>IF(AND(K217='x. Dropdownmenüs'!$A$26,L217='x. Dropdownmenüs'!$A$33,W217="gering"),"Zulässig ohne Behandlung wenn Ae&lt;Av",IF(K217='x. Dropdownmenüs'!$A$26,IF(OR(W217="hoch",L217='x. Dropdownmenüs'!$A$33,X217='x. Dropdownmenüs'!$A$42,Y217='x. Dropdownmenüs'!$A$46),"Tabelle 4. überprüfen","zulässig"),"anderer Versickerungstyp gewählt"))</f>
        <v>anderer Versickerungstyp gewählt</v>
      </c>
      <c r="AD217" s="65" t="str">
        <f>IF(AND(K217='x. Dropdownmenüs'!$A$27,L217='x. Dropdownmenüs'!$A$33,W217="gering"),"Zulässig am Ort des Anfalls",IF(K217='x. Dropdownmenüs'!$A$27,IF(OR(W217="hoch",L217='x. Dropdownmenüs'!$A$33,X217='x. Dropdownmenüs'!$A$42,Y217='x. Dropdownmenüs'!$A$46),"Tabelle 4. überprüfen","zulässig"),"anderer Versickerungstyp gewählt"))</f>
        <v>anderer Versickerungstyp gewählt</v>
      </c>
      <c r="AE217" s="65" t="str">
        <f>IF(K217='x. Dropdownmenüs'!$A$28,IF(X217='x. Dropdownmenüs'!$A$42,"nicht zulässig",IF(OR(Y217='x. Dropdownmenüs'!$A$46),"Tabelle 4. überprüfen","zulässig mit Behandlung")),"anderer Versickerungstyp gewählt")</f>
        <v>anderer Versickerungstyp gewählt</v>
      </c>
      <c r="AF217" s="65" t="str">
        <f>IF(K217='x. Dropdownmenüs'!$A$29,"zulässig (beliebig kombinierbar)","anderer Versickerungstyp gewählt")</f>
        <v>anderer Versickerungstyp gewählt</v>
      </c>
    </row>
    <row r="218" spans="1:32" x14ac:dyDescent="0.2">
      <c r="A218" s="168"/>
      <c r="B218" s="169"/>
      <c r="C218" s="147"/>
      <c r="D218" s="129"/>
      <c r="E218" s="130"/>
      <c r="F218" s="131"/>
      <c r="G218" s="163"/>
      <c r="H218" s="135"/>
      <c r="I218" s="136" t="str">
        <f t="shared" si="21"/>
        <v/>
      </c>
      <c r="J218" s="137" t="str">
        <f t="shared" si="22"/>
        <v/>
      </c>
      <c r="K218" s="138"/>
      <c r="L218" s="78"/>
      <c r="M218" s="79"/>
      <c r="N218" s="76">
        <f t="shared" si="23"/>
        <v>0</v>
      </c>
      <c r="O218" s="143"/>
      <c r="P218" s="76">
        <f t="shared" si="24"/>
        <v>0</v>
      </c>
      <c r="Q218" s="143"/>
      <c r="R218" s="76">
        <f t="shared" si="25"/>
        <v>0</v>
      </c>
      <c r="S218" s="144"/>
      <c r="T218" s="76">
        <f>IF(S218='x. Dropdownmenüs'!$A$38,1,0)</f>
        <v>0</v>
      </c>
      <c r="U218" s="144"/>
      <c r="V218" s="76">
        <f t="shared" si="26"/>
        <v>0</v>
      </c>
      <c r="W218" s="145" t="str">
        <f t="shared" si="27"/>
        <v>gering</v>
      </c>
      <c r="X218" s="78"/>
      <c r="Y218" s="78"/>
      <c r="Z218" s="78"/>
      <c r="AA218" s="78"/>
      <c r="AB218" s="65" t="str">
        <f>IF(K218='x. Dropdownmenüs'!$A$25,IF(OR(X218='x. Dropdownmenüs'!$A$42,Y218='x. Dropdownmenüs'!$A$46),"Tabelle 4. überprüfen","zulässig"),"anderer Versickerungstyp gewählt")</f>
        <v>anderer Versickerungstyp gewählt</v>
      </c>
      <c r="AC218" s="65" t="str">
        <f>IF(AND(K218='x. Dropdownmenüs'!$A$26,L218='x. Dropdownmenüs'!$A$33,W218="gering"),"Zulässig ohne Behandlung wenn Ae&lt;Av",IF(K218='x. Dropdownmenüs'!$A$26,IF(OR(W218="hoch",L218='x. Dropdownmenüs'!$A$33,X218='x. Dropdownmenüs'!$A$42,Y218='x. Dropdownmenüs'!$A$46),"Tabelle 4. überprüfen","zulässig"),"anderer Versickerungstyp gewählt"))</f>
        <v>anderer Versickerungstyp gewählt</v>
      </c>
      <c r="AD218" s="65" t="str">
        <f>IF(AND(K218='x. Dropdownmenüs'!$A$27,L218='x. Dropdownmenüs'!$A$33,W218="gering"),"Zulässig am Ort des Anfalls",IF(K218='x. Dropdownmenüs'!$A$27,IF(OR(W218="hoch",L218='x. Dropdownmenüs'!$A$33,X218='x. Dropdownmenüs'!$A$42,Y218='x. Dropdownmenüs'!$A$46),"Tabelle 4. überprüfen","zulässig"),"anderer Versickerungstyp gewählt"))</f>
        <v>anderer Versickerungstyp gewählt</v>
      </c>
      <c r="AE218" s="65" t="str">
        <f>IF(K218='x. Dropdownmenüs'!$A$28,IF(X218='x. Dropdownmenüs'!$A$42,"nicht zulässig",IF(OR(Y218='x. Dropdownmenüs'!$A$46),"Tabelle 4. überprüfen","zulässig mit Behandlung")),"anderer Versickerungstyp gewählt")</f>
        <v>anderer Versickerungstyp gewählt</v>
      </c>
      <c r="AF218" s="65" t="str">
        <f>IF(K218='x. Dropdownmenüs'!$A$29,"zulässig (beliebig kombinierbar)","anderer Versickerungstyp gewählt")</f>
        <v>anderer Versickerungstyp gewählt</v>
      </c>
    </row>
    <row r="219" spans="1:32" x14ac:dyDescent="0.2">
      <c r="A219" s="168"/>
      <c r="B219" s="169"/>
      <c r="C219" s="147"/>
      <c r="D219" s="129"/>
      <c r="E219" s="130"/>
      <c r="F219" s="131"/>
      <c r="G219" s="163"/>
      <c r="H219" s="135"/>
      <c r="I219" s="136" t="str">
        <f t="shared" si="21"/>
        <v/>
      </c>
      <c r="J219" s="137" t="str">
        <f t="shared" si="22"/>
        <v/>
      </c>
      <c r="K219" s="138"/>
      <c r="L219" s="78"/>
      <c r="M219" s="79"/>
      <c r="N219" s="76">
        <f t="shared" si="23"/>
        <v>0</v>
      </c>
      <c r="O219" s="143"/>
      <c r="P219" s="76">
        <f t="shared" si="24"/>
        <v>0</v>
      </c>
      <c r="Q219" s="143"/>
      <c r="R219" s="76">
        <f t="shared" si="25"/>
        <v>0</v>
      </c>
      <c r="S219" s="144"/>
      <c r="T219" s="76">
        <f>IF(S219='x. Dropdownmenüs'!$A$38,1,0)</f>
        <v>0</v>
      </c>
      <c r="U219" s="144"/>
      <c r="V219" s="76">
        <f t="shared" si="26"/>
        <v>0</v>
      </c>
      <c r="W219" s="145" t="str">
        <f t="shared" si="27"/>
        <v>gering</v>
      </c>
      <c r="X219" s="78"/>
      <c r="Y219" s="78"/>
      <c r="Z219" s="78"/>
      <c r="AA219" s="78"/>
      <c r="AB219" s="65" t="str">
        <f>IF(K219='x. Dropdownmenüs'!$A$25,IF(OR(X219='x. Dropdownmenüs'!$A$42,Y219='x. Dropdownmenüs'!$A$46),"Tabelle 4. überprüfen","zulässig"),"anderer Versickerungstyp gewählt")</f>
        <v>anderer Versickerungstyp gewählt</v>
      </c>
      <c r="AC219" s="65" t="str">
        <f>IF(AND(K219='x. Dropdownmenüs'!$A$26,L219='x. Dropdownmenüs'!$A$33,W219="gering"),"Zulässig ohne Behandlung wenn Ae&lt;Av",IF(K219='x. Dropdownmenüs'!$A$26,IF(OR(W219="hoch",L219='x. Dropdownmenüs'!$A$33,X219='x. Dropdownmenüs'!$A$42,Y219='x. Dropdownmenüs'!$A$46),"Tabelle 4. überprüfen","zulässig"),"anderer Versickerungstyp gewählt"))</f>
        <v>anderer Versickerungstyp gewählt</v>
      </c>
      <c r="AD219" s="65" t="str">
        <f>IF(AND(K219='x. Dropdownmenüs'!$A$27,L219='x. Dropdownmenüs'!$A$33,W219="gering"),"Zulässig am Ort des Anfalls",IF(K219='x. Dropdownmenüs'!$A$27,IF(OR(W219="hoch",L219='x. Dropdownmenüs'!$A$33,X219='x. Dropdownmenüs'!$A$42,Y219='x. Dropdownmenüs'!$A$46),"Tabelle 4. überprüfen","zulässig"),"anderer Versickerungstyp gewählt"))</f>
        <v>anderer Versickerungstyp gewählt</v>
      </c>
      <c r="AE219" s="65" t="str">
        <f>IF(K219='x. Dropdownmenüs'!$A$28,IF(X219='x. Dropdownmenüs'!$A$42,"nicht zulässig",IF(OR(Y219='x. Dropdownmenüs'!$A$46),"Tabelle 4. überprüfen","zulässig mit Behandlung")),"anderer Versickerungstyp gewählt")</f>
        <v>anderer Versickerungstyp gewählt</v>
      </c>
      <c r="AF219" s="65" t="str">
        <f>IF(K219='x. Dropdownmenüs'!$A$29,"zulässig (beliebig kombinierbar)","anderer Versickerungstyp gewählt")</f>
        <v>anderer Versickerungstyp gewählt</v>
      </c>
    </row>
    <row r="220" spans="1:32" x14ac:dyDescent="0.2">
      <c r="A220" s="168"/>
      <c r="B220" s="169"/>
      <c r="C220" s="147"/>
      <c r="D220" s="129"/>
      <c r="E220" s="130"/>
      <c r="F220" s="131"/>
      <c r="G220" s="163"/>
      <c r="H220" s="135"/>
      <c r="I220" s="136" t="str">
        <f t="shared" si="21"/>
        <v/>
      </c>
      <c r="J220" s="137" t="str">
        <f t="shared" si="22"/>
        <v/>
      </c>
      <c r="K220" s="138"/>
      <c r="L220" s="78"/>
      <c r="M220" s="79"/>
      <c r="N220" s="76">
        <f t="shared" si="23"/>
        <v>0</v>
      </c>
      <c r="O220" s="143"/>
      <c r="P220" s="76">
        <f t="shared" si="24"/>
        <v>0</v>
      </c>
      <c r="Q220" s="143"/>
      <c r="R220" s="76">
        <f t="shared" si="25"/>
        <v>0</v>
      </c>
      <c r="S220" s="144"/>
      <c r="T220" s="76">
        <f>IF(S220='x. Dropdownmenüs'!$A$38,1,0)</f>
        <v>0</v>
      </c>
      <c r="U220" s="144"/>
      <c r="V220" s="76">
        <f t="shared" si="26"/>
        <v>0</v>
      </c>
      <c r="W220" s="145" t="str">
        <f t="shared" si="27"/>
        <v>gering</v>
      </c>
      <c r="X220" s="78"/>
      <c r="Y220" s="78"/>
      <c r="Z220" s="78"/>
      <c r="AA220" s="78"/>
      <c r="AB220" s="65" t="str">
        <f>IF(K220='x. Dropdownmenüs'!$A$25,IF(OR(X220='x. Dropdownmenüs'!$A$42,Y220='x. Dropdownmenüs'!$A$46),"Tabelle 4. überprüfen","zulässig"),"anderer Versickerungstyp gewählt")</f>
        <v>anderer Versickerungstyp gewählt</v>
      </c>
      <c r="AC220" s="65" t="str">
        <f>IF(AND(K220='x. Dropdownmenüs'!$A$26,L220='x. Dropdownmenüs'!$A$33,W220="gering"),"Zulässig ohne Behandlung wenn Ae&lt;Av",IF(K220='x. Dropdownmenüs'!$A$26,IF(OR(W220="hoch",L220='x. Dropdownmenüs'!$A$33,X220='x. Dropdownmenüs'!$A$42,Y220='x. Dropdownmenüs'!$A$46),"Tabelle 4. überprüfen","zulässig"),"anderer Versickerungstyp gewählt"))</f>
        <v>anderer Versickerungstyp gewählt</v>
      </c>
      <c r="AD220" s="65" t="str">
        <f>IF(AND(K220='x. Dropdownmenüs'!$A$27,L220='x. Dropdownmenüs'!$A$33,W220="gering"),"Zulässig am Ort des Anfalls",IF(K220='x. Dropdownmenüs'!$A$27,IF(OR(W220="hoch",L220='x. Dropdownmenüs'!$A$33,X220='x. Dropdownmenüs'!$A$42,Y220='x. Dropdownmenüs'!$A$46),"Tabelle 4. überprüfen","zulässig"),"anderer Versickerungstyp gewählt"))</f>
        <v>anderer Versickerungstyp gewählt</v>
      </c>
      <c r="AE220" s="65" t="str">
        <f>IF(K220='x. Dropdownmenüs'!$A$28,IF(X220='x. Dropdownmenüs'!$A$42,"nicht zulässig",IF(OR(Y220='x. Dropdownmenüs'!$A$46),"Tabelle 4. überprüfen","zulässig mit Behandlung")),"anderer Versickerungstyp gewählt")</f>
        <v>anderer Versickerungstyp gewählt</v>
      </c>
      <c r="AF220" s="65" t="str">
        <f>IF(K220='x. Dropdownmenüs'!$A$29,"zulässig (beliebig kombinierbar)","anderer Versickerungstyp gewählt")</f>
        <v>anderer Versickerungstyp gewählt</v>
      </c>
    </row>
    <row r="221" spans="1:32" x14ac:dyDescent="0.2">
      <c r="A221" s="168"/>
      <c r="B221" s="169"/>
      <c r="C221" s="147"/>
      <c r="D221" s="129"/>
      <c r="E221" s="130"/>
      <c r="F221" s="131"/>
      <c r="G221" s="163"/>
      <c r="H221" s="135"/>
      <c r="I221" s="136" t="str">
        <f t="shared" si="21"/>
        <v/>
      </c>
      <c r="J221" s="137" t="str">
        <f t="shared" si="22"/>
        <v/>
      </c>
      <c r="K221" s="138"/>
      <c r="L221" s="78"/>
      <c r="M221" s="79"/>
      <c r="N221" s="76">
        <f t="shared" si="23"/>
        <v>0</v>
      </c>
      <c r="O221" s="143"/>
      <c r="P221" s="76">
        <f t="shared" si="24"/>
        <v>0</v>
      </c>
      <c r="Q221" s="143"/>
      <c r="R221" s="76">
        <f t="shared" si="25"/>
        <v>0</v>
      </c>
      <c r="S221" s="144"/>
      <c r="T221" s="76">
        <f>IF(S221='x. Dropdownmenüs'!$A$38,1,0)</f>
        <v>0</v>
      </c>
      <c r="U221" s="144"/>
      <c r="V221" s="76">
        <f t="shared" si="26"/>
        <v>0</v>
      </c>
      <c r="W221" s="145" t="str">
        <f t="shared" si="27"/>
        <v>gering</v>
      </c>
      <c r="X221" s="78"/>
      <c r="Y221" s="78"/>
      <c r="Z221" s="78"/>
      <c r="AA221" s="78"/>
      <c r="AB221" s="65" t="str">
        <f>IF(K221='x. Dropdownmenüs'!$A$25,IF(OR(X221='x. Dropdownmenüs'!$A$42,Y221='x. Dropdownmenüs'!$A$46),"Tabelle 4. überprüfen","zulässig"),"anderer Versickerungstyp gewählt")</f>
        <v>anderer Versickerungstyp gewählt</v>
      </c>
      <c r="AC221" s="65" t="str">
        <f>IF(AND(K221='x. Dropdownmenüs'!$A$26,L221='x. Dropdownmenüs'!$A$33,W221="gering"),"Zulässig ohne Behandlung wenn Ae&lt;Av",IF(K221='x. Dropdownmenüs'!$A$26,IF(OR(W221="hoch",L221='x. Dropdownmenüs'!$A$33,X221='x. Dropdownmenüs'!$A$42,Y221='x. Dropdownmenüs'!$A$46),"Tabelle 4. überprüfen","zulässig"),"anderer Versickerungstyp gewählt"))</f>
        <v>anderer Versickerungstyp gewählt</v>
      </c>
      <c r="AD221" s="65" t="str">
        <f>IF(AND(K221='x. Dropdownmenüs'!$A$27,L221='x. Dropdownmenüs'!$A$33,W221="gering"),"Zulässig am Ort des Anfalls",IF(K221='x. Dropdownmenüs'!$A$27,IF(OR(W221="hoch",L221='x. Dropdownmenüs'!$A$33,X221='x. Dropdownmenüs'!$A$42,Y221='x. Dropdownmenüs'!$A$46),"Tabelle 4. überprüfen","zulässig"),"anderer Versickerungstyp gewählt"))</f>
        <v>anderer Versickerungstyp gewählt</v>
      </c>
      <c r="AE221" s="65" t="str">
        <f>IF(K221='x. Dropdownmenüs'!$A$28,IF(X221='x. Dropdownmenüs'!$A$42,"nicht zulässig",IF(OR(Y221='x. Dropdownmenüs'!$A$46),"Tabelle 4. überprüfen","zulässig mit Behandlung")),"anderer Versickerungstyp gewählt")</f>
        <v>anderer Versickerungstyp gewählt</v>
      </c>
      <c r="AF221" s="65" t="str">
        <f>IF(K221='x. Dropdownmenüs'!$A$29,"zulässig (beliebig kombinierbar)","anderer Versickerungstyp gewählt")</f>
        <v>anderer Versickerungstyp gewählt</v>
      </c>
    </row>
    <row r="222" spans="1:32" x14ac:dyDescent="0.2">
      <c r="A222" s="168"/>
      <c r="B222" s="169"/>
      <c r="C222" s="147"/>
      <c r="D222" s="129"/>
      <c r="E222" s="130"/>
      <c r="F222" s="131"/>
      <c r="G222" s="163"/>
      <c r="H222" s="135"/>
      <c r="I222" s="136" t="str">
        <f t="shared" si="21"/>
        <v/>
      </c>
      <c r="J222" s="137" t="str">
        <f t="shared" si="22"/>
        <v/>
      </c>
      <c r="K222" s="138"/>
      <c r="L222" s="78"/>
      <c r="M222" s="79"/>
      <c r="N222" s="76">
        <f t="shared" si="23"/>
        <v>0</v>
      </c>
      <c r="O222" s="143"/>
      <c r="P222" s="76">
        <f t="shared" si="24"/>
        <v>0</v>
      </c>
      <c r="Q222" s="143"/>
      <c r="R222" s="76">
        <f t="shared" si="25"/>
        <v>0</v>
      </c>
      <c r="S222" s="144"/>
      <c r="T222" s="76">
        <f>IF(S222='x. Dropdownmenüs'!$A$38,1,0)</f>
        <v>0</v>
      </c>
      <c r="U222" s="144"/>
      <c r="V222" s="76">
        <f t="shared" si="26"/>
        <v>0</v>
      </c>
      <c r="W222" s="145" t="str">
        <f t="shared" si="27"/>
        <v>gering</v>
      </c>
      <c r="X222" s="78"/>
      <c r="Y222" s="78"/>
      <c r="Z222" s="78"/>
      <c r="AA222" s="78"/>
      <c r="AB222" s="65" t="str">
        <f>IF(K222='x. Dropdownmenüs'!$A$25,IF(OR(X222='x. Dropdownmenüs'!$A$42,Y222='x. Dropdownmenüs'!$A$46),"Tabelle 4. überprüfen","zulässig"),"anderer Versickerungstyp gewählt")</f>
        <v>anderer Versickerungstyp gewählt</v>
      </c>
      <c r="AC222" s="65" t="str">
        <f>IF(AND(K222='x. Dropdownmenüs'!$A$26,L222='x. Dropdownmenüs'!$A$33,W222="gering"),"Zulässig ohne Behandlung wenn Ae&lt;Av",IF(K222='x. Dropdownmenüs'!$A$26,IF(OR(W222="hoch",L222='x. Dropdownmenüs'!$A$33,X222='x. Dropdownmenüs'!$A$42,Y222='x. Dropdownmenüs'!$A$46),"Tabelle 4. überprüfen","zulässig"),"anderer Versickerungstyp gewählt"))</f>
        <v>anderer Versickerungstyp gewählt</v>
      </c>
      <c r="AD222" s="65" t="str">
        <f>IF(AND(K222='x. Dropdownmenüs'!$A$27,L222='x. Dropdownmenüs'!$A$33,W222="gering"),"Zulässig am Ort des Anfalls",IF(K222='x. Dropdownmenüs'!$A$27,IF(OR(W222="hoch",L222='x. Dropdownmenüs'!$A$33,X222='x. Dropdownmenüs'!$A$42,Y222='x. Dropdownmenüs'!$A$46),"Tabelle 4. überprüfen","zulässig"),"anderer Versickerungstyp gewählt"))</f>
        <v>anderer Versickerungstyp gewählt</v>
      </c>
      <c r="AE222" s="65" t="str">
        <f>IF(K222='x. Dropdownmenüs'!$A$28,IF(X222='x. Dropdownmenüs'!$A$42,"nicht zulässig",IF(OR(Y222='x. Dropdownmenüs'!$A$46),"Tabelle 4. überprüfen","zulässig mit Behandlung")),"anderer Versickerungstyp gewählt")</f>
        <v>anderer Versickerungstyp gewählt</v>
      </c>
      <c r="AF222" s="65" t="str">
        <f>IF(K222='x. Dropdownmenüs'!$A$29,"zulässig (beliebig kombinierbar)","anderer Versickerungstyp gewählt")</f>
        <v>anderer Versickerungstyp gewählt</v>
      </c>
    </row>
    <row r="223" spans="1:32" x14ac:dyDescent="0.2">
      <c r="A223" s="168"/>
      <c r="B223" s="169"/>
      <c r="C223" s="147"/>
      <c r="D223" s="129"/>
      <c r="E223" s="130"/>
      <c r="F223" s="131"/>
      <c r="G223" s="163"/>
      <c r="H223" s="135"/>
      <c r="I223" s="136" t="str">
        <f t="shared" si="21"/>
        <v/>
      </c>
      <c r="J223" s="137" t="str">
        <f t="shared" si="22"/>
        <v/>
      </c>
      <c r="K223" s="138"/>
      <c r="L223" s="78"/>
      <c r="M223" s="79"/>
      <c r="N223" s="76">
        <f t="shared" si="23"/>
        <v>0</v>
      </c>
      <c r="O223" s="143"/>
      <c r="P223" s="76">
        <f t="shared" si="24"/>
        <v>0</v>
      </c>
      <c r="Q223" s="143"/>
      <c r="R223" s="76">
        <f t="shared" si="25"/>
        <v>0</v>
      </c>
      <c r="S223" s="144"/>
      <c r="T223" s="76">
        <f>IF(S223='x. Dropdownmenüs'!$A$38,1,0)</f>
        <v>0</v>
      </c>
      <c r="U223" s="144"/>
      <c r="V223" s="76">
        <f t="shared" si="26"/>
        <v>0</v>
      </c>
      <c r="W223" s="145" t="str">
        <f t="shared" si="27"/>
        <v>gering</v>
      </c>
      <c r="X223" s="78"/>
      <c r="Y223" s="78"/>
      <c r="Z223" s="78"/>
      <c r="AA223" s="78"/>
      <c r="AB223" s="65" t="str">
        <f>IF(K223='x. Dropdownmenüs'!$A$25,IF(OR(X223='x. Dropdownmenüs'!$A$42,Y223='x. Dropdownmenüs'!$A$46),"Tabelle 4. überprüfen","zulässig"),"anderer Versickerungstyp gewählt")</f>
        <v>anderer Versickerungstyp gewählt</v>
      </c>
      <c r="AC223" s="65" t="str">
        <f>IF(AND(K223='x. Dropdownmenüs'!$A$26,L223='x. Dropdownmenüs'!$A$33,W223="gering"),"Zulässig ohne Behandlung wenn Ae&lt;Av",IF(K223='x. Dropdownmenüs'!$A$26,IF(OR(W223="hoch",L223='x. Dropdownmenüs'!$A$33,X223='x. Dropdownmenüs'!$A$42,Y223='x. Dropdownmenüs'!$A$46),"Tabelle 4. überprüfen","zulässig"),"anderer Versickerungstyp gewählt"))</f>
        <v>anderer Versickerungstyp gewählt</v>
      </c>
      <c r="AD223" s="65" t="str">
        <f>IF(AND(K223='x. Dropdownmenüs'!$A$27,L223='x. Dropdownmenüs'!$A$33,W223="gering"),"Zulässig am Ort des Anfalls",IF(K223='x. Dropdownmenüs'!$A$27,IF(OR(W223="hoch",L223='x. Dropdownmenüs'!$A$33,X223='x. Dropdownmenüs'!$A$42,Y223='x. Dropdownmenüs'!$A$46),"Tabelle 4. überprüfen","zulässig"),"anderer Versickerungstyp gewählt"))</f>
        <v>anderer Versickerungstyp gewählt</v>
      </c>
      <c r="AE223" s="65" t="str">
        <f>IF(K223='x. Dropdownmenüs'!$A$28,IF(X223='x. Dropdownmenüs'!$A$42,"nicht zulässig",IF(OR(Y223='x. Dropdownmenüs'!$A$46),"Tabelle 4. überprüfen","zulässig mit Behandlung")),"anderer Versickerungstyp gewählt")</f>
        <v>anderer Versickerungstyp gewählt</v>
      </c>
      <c r="AF223" s="65" t="str">
        <f>IF(K223='x. Dropdownmenüs'!$A$29,"zulässig (beliebig kombinierbar)","anderer Versickerungstyp gewählt")</f>
        <v>anderer Versickerungstyp gewählt</v>
      </c>
    </row>
    <row r="224" spans="1:32" x14ac:dyDescent="0.2">
      <c r="A224" s="168"/>
      <c r="B224" s="169"/>
      <c r="C224" s="147"/>
      <c r="D224" s="129"/>
      <c r="E224" s="130"/>
      <c r="F224" s="131"/>
      <c r="G224" s="163"/>
      <c r="H224" s="135"/>
      <c r="I224" s="136" t="str">
        <f t="shared" si="21"/>
        <v/>
      </c>
      <c r="J224" s="137" t="str">
        <f t="shared" si="22"/>
        <v/>
      </c>
      <c r="K224" s="138"/>
      <c r="L224" s="78"/>
      <c r="M224" s="79"/>
      <c r="N224" s="76">
        <f t="shared" si="23"/>
        <v>0</v>
      </c>
      <c r="O224" s="143"/>
      <c r="P224" s="76">
        <f t="shared" si="24"/>
        <v>0</v>
      </c>
      <c r="Q224" s="143"/>
      <c r="R224" s="76">
        <f t="shared" si="25"/>
        <v>0</v>
      </c>
      <c r="S224" s="144"/>
      <c r="T224" s="76">
        <f>IF(S224='x. Dropdownmenüs'!$A$38,1,0)</f>
        <v>0</v>
      </c>
      <c r="U224" s="144"/>
      <c r="V224" s="76">
        <f t="shared" si="26"/>
        <v>0</v>
      </c>
      <c r="W224" s="145" t="str">
        <f t="shared" si="27"/>
        <v>gering</v>
      </c>
      <c r="X224" s="78"/>
      <c r="Y224" s="78"/>
      <c r="Z224" s="78"/>
      <c r="AA224" s="78"/>
      <c r="AB224" s="65" t="str">
        <f>IF(K224='x. Dropdownmenüs'!$A$25,IF(OR(X224='x. Dropdownmenüs'!$A$42,Y224='x. Dropdownmenüs'!$A$46),"Tabelle 4. überprüfen","zulässig"),"anderer Versickerungstyp gewählt")</f>
        <v>anderer Versickerungstyp gewählt</v>
      </c>
      <c r="AC224" s="65" t="str">
        <f>IF(AND(K224='x. Dropdownmenüs'!$A$26,L224='x. Dropdownmenüs'!$A$33,W224="gering"),"Zulässig ohne Behandlung wenn Ae&lt;Av",IF(K224='x. Dropdownmenüs'!$A$26,IF(OR(W224="hoch",L224='x. Dropdownmenüs'!$A$33,X224='x. Dropdownmenüs'!$A$42,Y224='x. Dropdownmenüs'!$A$46),"Tabelle 4. überprüfen","zulässig"),"anderer Versickerungstyp gewählt"))</f>
        <v>anderer Versickerungstyp gewählt</v>
      </c>
      <c r="AD224" s="65" t="str">
        <f>IF(AND(K224='x. Dropdownmenüs'!$A$27,L224='x. Dropdownmenüs'!$A$33,W224="gering"),"Zulässig am Ort des Anfalls",IF(K224='x. Dropdownmenüs'!$A$27,IF(OR(W224="hoch",L224='x. Dropdownmenüs'!$A$33,X224='x. Dropdownmenüs'!$A$42,Y224='x. Dropdownmenüs'!$A$46),"Tabelle 4. überprüfen","zulässig"),"anderer Versickerungstyp gewählt"))</f>
        <v>anderer Versickerungstyp gewählt</v>
      </c>
      <c r="AE224" s="65" t="str">
        <f>IF(K224='x. Dropdownmenüs'!$A$28,IF(X224='x. Dropdownmenüs'!$A$42,"nicht zulässig",IF(OR(Y224='x. Dropdownmenüs'!$A$46),"Tabelle 4. überprüfen","zulässig mit Behandlung")),"anderer Versickerungstyp gewählt")</f>
        <v>anderer Versickerungstyp gewählt</v>
      </c>
      <c r="AF224" s="65" t="str">
        <f>IF(K224='x. Dropdownmenüs'!$A$29,"zulässig (beliebig kombinierbar)","anderer Versickerungstyp gewählt")</f>
        <v>anderer Versickerungstyp gewählt</v>
      </c>
    </row>
    <row r="225" spans="1:32" x14ac:dyDescent="0.2">
      <c r="A225" s="168"/>
      <c r="B225" s="169"/>
      <c r="C225" s="147"/>
      <c r="D225" s="129"/>
      <c r="E225" s="130"/>
      <c r="F225" s="131"/>
      <c r="G225" s="163"/>
      <c r="H225" s="135"/>
      <c r="I225" s="136" t="str">
        <f t="shared" si="21"/>
        <v/>
      </c>
      <c r="J225" s="137" t="str">
        <f t="shared" si="22"/>
        <v/>
      </c>
      <c r="K225" s="138"/>
      <c r="L225" s="78"/>
      <c r="M225" s="79"/>
      <c r="N225" s="76">
        <f t="shared" si="23"/>
        <v>0</v>
      </c>
      <c r="O225" s="143"/>
      <c r="P225" s="76">
        <f t="shared" si="24"/>
        <v>0</v>
      </c>
      <c r="Q225" s="143"/>
      <c r="R225" s="76">
        <f t="shared" si="25"/>
        <v>0</v>
      </c>
      <c r="S225" s="144"/>
      <c r="T225" s="76">
        <f>IF(S225='x. Dropdownmenüs'!$A$38,1,0)</f>
        <v>0</v>
      </c>
      <c r="U225" s="144"/>
      <c r="V225" s="76">
        <f t="shared" si="26"/>
        <v>0</v>
      </c>
      <c r="W225" s="145" t="str">
        <f t="shared" si="27"/>
        <v>gering</v>
      </c>
      <c r="X225" s="78"/>
      <c r="Y225" s="78"/>
      <c r="Z225" s="78"/>
      <c r="AA225" s="78"/>
      <c r="AB225" s="65" t="str">
        <f>IF(K225='x. Dropdownmenüs'!$A$25,IF(OR(X225='x. Dropdownmenüs'!$A$42,Y225='x. Dropdownmenüs'!$A$46),"Tabelle 4. überprüfen","zulässig"),"anderer Versickerungstyp gewählt")</f>
        <v>anderer Versickerungstyp gewählt</v>
      </c>
      <c r="AC225" s="65" t="str">
        <f>IF(AND(K225='x. Dropdownmenüs'!$A$26,L225='x. Dropdownmenüs'!$A$33,W225="gering"),"Zulässig ohne Behandlung wenn Ae&lt;Av",IF(K225='x. Dropdownmenüs'!$A$26,IF(OR(W225="hoch",L225='x. Dropdownmenüs'!$A$33,X225='x. Dropdownmenüs'!$A$42,Y225='x. Dropdownmenüs'!$A$46),"Tabelle 4. überprüfen","zulässig"),"anderer Versickerungstyp gewählt"))</f>
        <v>anderer Versickerungstyp gewählt</v>
      </c>
      <c r="AD225" s="65" t="str">
        <f>IF(AND(K225='x. Dropdownmenüs'!$A$27,L225='x. Dropdownmenüs'!$A$33,W225="gering"),"Zulässig am Ort des Anfalls",IF(K225='x. Dropdownmenüs'!$A$27,IF(OR(W225="hoch",L225='x. Dropdownmenüs'!$A$33,X225='x. Dropdownmenüs'!$A$42,Y225='x. Dropdownmenüs'!$A$46),"Tabelle 4. überprüfen","zulässig"),"anderer Versickerungstyp gewählt"))</f>
        <v>anderer Versickerungstyp gewählt</v>
      </c>
      <c r="AE225" s="65" t="str">
        <f>IF(K225='x. Dropdownmenüs'!$A$28,IF(X225='x. Dropdownmenüs'!$A$42,"nicht zulässig",IF(OR(Y225='x. Dropdownmenüs'!$A$46),"Tabelle 4. überprüfen","zulässig mit Behandlung")),"anderer Versickerungstyp gewählt")</f>
        <v>anderer Versickerungstyp gewählt</v>
      </c>
      <c r="AF225" s="65" t="str">
        <f>IF(K225='x. Dropdownmenüs'!$A$29,"zulässig (beliebig kombinierbar)","anderer Versickerungstyp gewählt")</f>
        <v>anderer Versickerungstyp gewählt</v>
      </c>
    </row>
    <row r="226" spans="1:32" x14ac:dyDescent="0.2">
      <c r="A226" s="168"/>
      <c r="B226" s="169"/>
      <c r="C226" s="147"/>
      <c r="D226" s="129"/>
      <c r="E226" s="130"/>
      <c r="F226" s="131"/>
      <c r="G226" s="163"/>
      <c r="H226" s="135"/>
      <c r="I226" s="136" t="str">
        <f t="shared" si="21"/>
        <v/>
      </c>
      <c r="J226" s="137" t="str">
        <f t="shared" si="22"/>
        <v/>
      </c>
      <c r="K226" s="138"/>
      <c r="L226" s="78"/>
      <c r="M226" s="79"/>
      <c r="N226" s="76">
        <f t="shared" si="23"/>
        <v>0</v>
      </c>
      <c r="O226" s="143"/>
      <c r="P226" s="76">
        <f t="shared" si="24"/>
        <v>0</v>
      </c>
      <c r="Q226" s="143"/>
      <c r="R226" s="76">
        <f t="shared" si="25"/>
        <v>0</v>
      </c>
      <c r="S226" s="144"/>
      <c r="T226" s="76">
        <f>IF(S226='x. Dropdownmenüs'!$A$38,1,0)</f>
        <v>0</v>
      </c>
      <c r="U226" s="144"/>
      <c r="V226" s="76">
        <f t="shared" si="26"/>
        <v>0</v>
      </c>
      <c r="W226" s="145" t="str">
        <f t="shared" si="27"/>
        <v>gering</v>
      </c>
      <c r="X226" s="78"/>
      <c r="Y226" s="78"/>
      <c r="Z226" s="78"/>
      <c r="AA226" s="78"/>
      <c r="AB226" s="65" t="str">
        <f>IF(K226='x. Dropdownmenüs'!$A$25,IF(OR(X226='x. Dropdownmenüs'!$A$42,Y226='x. Dropdownmenüs'!$A$46),"Tabelle 4. überprüfen","zulässig"),"anderer Versickerungstyp gewählt")</f>
        <v>anderer Versickerungstyp gewählt</v>
      </c>
      <c r="AC226" s="65" t="str">
        <f>IF(AND(K226='x. Dropdownmenüs'!$A$26,L226='x. Dropdownmenüs'!$A$33,W226="gering"),"Zulässig ohne Behandlung wenn Ae&lt;Av",IF(K226='x. Dropdownmenüs'!$A$26,IF(OR(W226="hoch",L226='x. Dropdownmenüs'!$A$33,X226='x. Dropdownmenüs'!$A$42,Y226='x. Dropdownmenüs'!$A$46),"Tabelle 4. überprüfen","zulässig"),"anderer Versickerungstyp gewählt"))</f>
        <v>anderer Versickerungstyp gewählt</v>
      </c>
      <c r="AD226" s="65" t="str">
        <f>IF(AND(K226='x. Dropdownmenüs'!$A$27,L226='x. Dropdownmenüs'!$A$33,W226="gering"),"Zulässig am Ort des Anfalls",IF(K226='x. Dropdownmenüs'!$A$27,IF(OR(W226="hoch",L226='x. Dropdownmenüs'!$A$33,X226='x. Dropdownmenüs'!$A$42,Y226='x. Dropdownmenüs'!$A$46),"Tabelle 4. überprüfen","zulässig"),"anderer Versickerungstyp gewählt"))</f>
        <v>anderer Versickerungstyp gewählt</v>
      </c>
      <c r="AE226" s="65" t="str">
        <f>IF(K226='x. Dropdownmenüs'!$A$28,IF(X226='x. Dropdownmenüs'!$A$42,"nicht zulässig",IF(OR(Y226='x. Dropdownmenüs'!$A$46),"Tabelle 4. überprüfen","zulässig mit Behandlung")),"anderer Versickerungstyp gewählt")</f>
        <v>anderer Versickerungstyp gewählt</v>
      </c>
      <c r="AF226" s="65" t="str">
        <f>IF(K226='x. Dropdownmenüs'!$A$29,"zulässig (beliebig kombinierbar)","anderer Versickerungstyp gewählt")</f>
        <v>anderer Versickerungstyp gewählt</v>
      </c>
    </row>
    <row r="227" spans="1:32" x14ac:dyDescent="0.2">
      <c r="A227" s="168"/>
      <c r="B227" s="169"/>
      <c r="C227" s="147"/>
      <c r="D227" s="129"/>
      <c r="E227" s="130"/>
      <c r="F227" s="131"/>
      <c r="G227" s="163"/>
      <c r="H227" s="135"/>
      <c r="I227" s="136" t="str">
        <f t="shared" si="21"/>
        <v/>
      </c>
      <c r="J227" s="137" t="str">
        <f t="shared" si="22"/>
        <v/>
      </c>
      <c r="K227" s="138"/>
      <c r="L227" s="78"/>
      <c r="M227" s="79"/>
      <c r="N227" s="76">
        <f t="shared" si="23"/>
        <v>0</v>
      </c>
      <c r="O227" s="143"/>
      <c r="P227" s="76">
        <f t="shared" si="24"/>
        <v>0</v>
      </c>
      <c r="Q227" s="143"/>
      <c r="R227" s="76">
        <f t="shared" si="25"/>
        <v>0</v>
      </c>
      <c r="S227" s="144"/>
      <c r="T227" s="76">
        <f>IF(S227='x. Dropdownmenüs'!$A$38,1,0)</f>
        <v>0</v>
      </c>
      <c r="U227" s="144"/>
      <c r="V227" s="76">
        <f t="shared" si="26"/>
        <v>0</v>
      </c>
      <c r="W227" s="145" t="str">
        <f t="shared" si="27"/>
        <v>gering</v>
      </c>
      <c r="X227" s="78"/>
      <c r="Y227" s="78"/>
      <c r="Z227" s="78"/>
      <c r="AA227" s="78"/>
      <c r="AB227" s="65" t="str">
        <f>IF(K227='x. Dropdownmenüs'!$A$25,IF(OR(X227='x. Dropdownmenüs'!$A$42,Y227='x. Dropdownmenüs'!$A$46),"Tabelle 4. überprüfen","zulässig"),"anderer Versickerungstyp gewählt")</f>
        <v>anderer Versickerungstyp gewählt</v>
      </c>
      <c r="AC227" s="65" t="str">
        <f>IF(AND(K227='x. Dropdownmenüs'!$A$26,L227='x. Dropdownmenüs'!$A$33,W227="gering"),"Zulässig ohne Behandlung wenn Ae&lt;Av",IF(K227='x. Dropdownmenüs'!$A$26,IF(OR(W227="hoch",L227='x. Dropdownmenüs'!$A$33,X227='x. Dropdownmenüs'!$A$42,Y227='x. Dropdownmenüs'!$A$46),"Tabelle 4. überprüfen","zulässig"),"anderer Versickerungstyp gewählt"))</f>
        <v>anderer Versickerungstyp gewählt</v>
      </c>
      <c r="AD227" s="65" t="str">
        <f>IF(AND(K227='x. Dropdownmenüs'!$A$27,L227='x. Dropdownmenüs'!$A$33,W227="gering"),"Zulässig am Ort des Anfalls",IF(K227='x. Dropdownmenüs'!$A$27,IF(OR(W227="hoch",L227='x. Dropdownmenüs'!$A$33,X227='x. Dropdownmenüs'!$A$42,Y227='x. Dropdownmenüs'!$A$46),"Tabelle 4. überprüfen","zulässig"),"anderer Versickerungstyp gewählt"))</f>
        <v>anderer Versickerungstyp gewählt</v>
      </c>
      <c r="AE227" s="65" t="str">
        <f>IF(K227='x. Dropdownmenüs'!$A$28,IF(X227='x. Dropdownmenüs'!$A$42,"nicht zulässig",IF(OR(Y227='x. Dropdownmenüs'!$A$46),"Tabelle 4. überprüfen","zulässig mit Behandlung")),"anderer Versickerungstyp gewählt")</f>
        <v>anderer Versickerungstyp gewählt</v>
      </c>
      <c r="AF227" s="65" t="str">
        <f>IF(K227='x. Dropdownmenüs'!$A$29,"zulässig (beliebig kombinierbar)","anderer Versickerungstyp gewählt")</f>
        <v>anderer Versickerungstyp gewählt</v>
      </c>
    </row>
    <row r="228" spans="1:32" x14ac:dyDescent="0.2">
      <c r="A228" s="168"/>
      <c r="B228" s="169"/>
      <c r="C228" s="147"/>
      <c r="D228" s="129"/>
      <c r="E228" s="130"/>
      <c r="F228" s="131"/>
      <c r="G228" s="163"/>
      <c r="H228" s="135"/>
      <c r="I228" s="136" t="str">
        <f t="shared" si="21"/>
        <v/>
      </c>
      <c r="J228" s="137" t="str">
        <f t="shared" si="22"/>
        <v/>
      </c>
      <c r="K228" s="138"/>
      <c r="L228" s="78"/>
      <c r="M228" s="79"/>
      <c r="N228" s="76">
        <f t="shared" si="23"/>
        <v>0</v>
      </c>
      <c r="O228" s="143"/>
      <c r="P228" s="76">
        <f t="shared" si="24"/>
        <v>0</v>
      </c>
      <c r="Q228" s="143"/>
      <c r="R228" s="76">
        <f t="shared" si="25"/>
        <v>0</v>
      </c>
      <c r="S228" s="144"/>
      <c r="T228" s="76">
        <f>IF(S228='x. Dropdownmenüs'!$A$38,1,0)</f>
        <v>0</v>
      </c>
      <c r="U228" s="144"/>
      <c r="V228" s="76">
        <f t="shared" si="26"/>
        <v>0</v>
      </c>
      <c r="W228" s="145" t="str">
        <f t="shared" si="27"/>
        <v>gering</v>
      </c>
      <c r="X228" s="78"/>
      <c r="Y228" s="78"/>
      <c r="Z228" s="78"/>
      <c r="AA228" s="78"/>
      <c r="AB228" s="65" t="str">
        <f>IF(K228='x. Dropdownmenüs'!$A$25,IF(OR(X228='x. Dropdownmenüs'!$A$42,Y228='x. Dropdownmenüs'!$A$46),"Tabelle 4. überprüfen","zulässig"),"anderer Versickerungstyp gewählt")</f>
        <v>anderer Versickerungstyp gewählt</v>
      </c>
      <c r="AC228" s="65" t="str">
        <f>IF(AND(K228='x. Dropdownmenüs'!$A$26,L228='x. Dropdownmenüs'!$A$33,W228="gering"),"Zulässig ohne Behandlung wenn Ae&lt;Av",IF(K228='x. Dropdownmenüs'!$A$26,IF(OR(W228="hoch",L228='x. Dropdownmenüs'!$A$33,X228='x. Dropdownmenüs'!$A$42,Y228='x. Dropdownmenüs'!$A$46),"Tabelle 4. überprüfen","zulässig"),"anderer Versickerungstyp gewählt"))</f>
        <v>anderer Versickerungstyp gewählt</v>
      </c>
      <c r="AD228" s="65" t="str">
        <f>IF(AND(K228='x. Dropdownmenüs'!$A$27,L228='x. Dropdownmenüs'!$A$33,W228="gering"),"Zulässig am Ort des Anfalls",IF(K228='x. Dropdownmenüs'!$A$27,IF(OR(W228="hoch",L228='x. Dropdownmenüs'!$A$33,X228='x. Dropdownmenüs'!$A$42,Y228='x. Dropdownmenüs'!$A$46),"Tabelle 4. überprüfen","zulässig"),"anderer Versickerungstyp gewählt"))</f>
        <v>anderer Versickerungstyp gewählt</v>
      </c>
      <c r="AE228" s="65" t="str">
        <f>IF(K228='x. Dropdownmenüs'!$A$28,IF(X228='x. Dropdownmenüs'!$A$42,"nicht zulässig",IF(OR(Y228='x. Dropdownmenüs'!$A$46),"Tabelle 4. überprüfen","zulässig mit Behandlung")),"anderer Versickerungstyp gewählt")</f>
        <v>anderer Versickerungstyp gewählt</v>
      </c>
      <c r="AF228" s="65" t="str">
        <f>IF(K228='x. Dropdownmenüs'!$A$29,"zulässig (beliebig kombinierbar)","anderer Versickerungstyp gewählt")</f>
        <v>anderer Versickerungstyp gewählt</v>
      </c>
    </row>
    <row r="229" spans="1:32" x14ac:dyDescent="0.2">
      <c r="A229" s="168"/>
      <c r="B229" s="169"/>
      <c r="C229" s="147"/>
      <c r="D229" s="129"/>
      <c r="E229" s="130"/>
      <c r="F229" s="131"/>
      <c r="G229" s="163"/>
      <c r="H229" s="135"/>
      <c r="I229" s="136" t="str">
        <f t="shared" si="21"/>
        <v/>
      </c>
      <c r="J229" s="137" t="str">
        <f t="shared" si="22"/>
        <v/>
      </c>
      <c r="K229" s="138"/>
      <c r="L229" s="78"/>
      <c r="M229" s="79"/>
      <c r="N229" s="76">
        <f t="shared" si="23"/>
        <v>0</v>
      </c>
      <c r="O229" s="143"/>
      <c r="P229" s="76">
        <f t="shared" si="24"/>
        <v>0</v>
      </c>
      <c r="Q229" s="143"/>
      <c r="R229" s="76">
        <f t="shared" si="25"/>
        <v>0</v>
      </c>
      <c r="S229" s="144"/>
      <c r="T229" s="76">
        <f>IF(S229='x. Dropdownmenüs'!$A$38,1,0)</f>
        <v>0</v>
      </c>
      <c r="U229" s="144"/>
      <c r="V229" s="76">
        <f t="shared" si="26"/>
        <v>0</v>
      </c>
      <c r="W229" s="145" t="str">
        <f t="shared" si="27"/>
        <v>gering</v>
      </c>
      <c r="X229" s="78"/>
      <c r="Y229" s="78"/>
      <c r="Z229" s="78"/>
      <c r="AA229" s="78"/>
      <c r="AB229" s="65" t="str">
        <f>IF(K229='x. Dropdownmenüs'!$A$25,IF(OR(X229='x. Dropdownmenüs'!$A$42,Y229='x. Dropdownmenüs'!$A$46),"Tabelle 4. überprüfen","zulässig"),"anderer Versickerungstyp gewählt")</f>
        <v>anderer Versickerungstyp gewählt</v>
      </c>
      <c r="AC229" s="65" t="str">
        <f>IF(AND(K229='x. Dropdownmenüs'!$A$26,L229='x. Dropdownmenüs'!$A$33,W229="gering"),"Zulässig ohne Behandlung wenn Ae&lt;Av",IF(K229='x. Dropdownmenüs'!$A$26,IF(OR(W229="hoch",L229='x. Dropdownmenüs'!$A$33,X229='x. Dropdownmenüs'!$A$42,Y229='x. Dropdownmenüs'!$A$46),"Tabelle 4. überprüfen","zulässig"),"anderer Versickerungstyp gewählt"))</f>
        <v>anderer Versickerungstyp gewählt</v>
      </c>
      <c r="AD229" s="65" t="str">
        <f>IF(AND(K229='x. Dropdownmenüs'!$A$27,L229='x. Dropdownmenüs'!$A$33,W229="gering"),"Zulässig am Ort des Anfalls",IF(K229='x. Dropdownmenüs'!$A$27,IF(OR(W229="hoch",L229='x. Dropdownmenüs'!$A$33,X229='x. Dropdownmenüs'!$A$42,Y229='x. Dropdownmenüs'!$A$46),"Tabelle 4. überprüfen","zulässig"),"anderer Versickerungstyp gewählt"))</f>
        <v>anderer Versickerungstyp gewählt</v>
      </c>
      <c r="AE229" s="65" t="str">
        <f>IF(K229='x. Dropdownmenüs'!$A$28,IF(X229='x. Dropdownmenüs'!$A$42,"nicht zulässig",IF(OR(Y229='x. Dropdownmenüs'!$A$46),"Tabelle 4. überprüfen","zulässig mit Behandlung")),"anderer Versickerungstyp gewählt")</f>
        <v>anderer Versickerungstyp gewählt</v>
      </c>
      <c r="AF229" s="65" t="str">
        <f>IF(K229='x. Dropdownmenüs'!$A$29,"zulässig (beliebig kombinierbar)","anderer Versickerungstyp gewählt")</f>
        <v>anderer Versickerungstyp gewählt</v>
      </c>
    </row>
    <row r="230" spans="1:32" x14ac:dyDescent="0.2">
      <c r="A230" s="168"/>
      <c r="B230" s="169"/>
      <c r="C230" s="147"/>
      <c r="D230" s="129"/>
      <c r="E230" s="130"/>
      <c r="F230" s="131"/>
      <c r="G230" s="163"/>
      <c r="H230" s="135"/>
      <c r="I230" s="136" t="str">
        <f t="shared" si="21"/>
        <v/>
      </c>
      <c r="J230" s="137" t="str">
        <f t="shared" si="22"/>
        <v/>
      </c>
      <c r="K230" s="138"/>
      <c r="L230" s="78"/>
      <c r="M230" s="79"/>
      <c r="N230" s="76">
        <f t="shared" si="23"/>
        <v>0</v>
      </c>
      <c r="O230" s="143"/>
      <c r="P230" s="76">
        <f t="shared" si="24"/>
        <v>0</v>
      </c>
      <c r="Q230" s="143"/>
      <c r="R230" s="76">
        <f t="shared" si="25"/>
        <v>0</v>
      </c>
      <c r="S230" s="144"/>
      <c r="T230" s="76">
        <f>IF(S230='x. Dropdownmenüs'!$A$38,1,0)</f>
        <v>0</v>
      </c>
      <c r="U230" s="144"/>
      <c r="V230" s="76">
        <f t="shared" si="26"/>
        <v>0</v>
      </c>
      <c r="W230" s="145" t="str">
        <f t="shared" si="27"/>
        <v>gering</v>
      </c>
      <c r="X230" s="78"/>
      <c r="Y230" s="78"/>
      <c r="Z230" s="78"/>
      <c r="AA230" s="78"/>
      <c r="AB230" s="65" t="str">
        <f>IF(K230='x. Dropdownmenüs'!$A$25,IF(OR(X230='x. Dropdownmenüs'!$A$42,Y230='x. Dropdownmenüs'!$A$46),"Tabelle 4. überprüfen","zulässig"),"anderer Versickerungstyp gewählt")</f>
        <v>anderer Versickerungstyp gewählt</v>
      </c>
      <c r="AC230" s="65" t="str">
        <f>IF(AND(K230='x. Dropdownmenüs'!$A$26,L230='x. Dropdownmenüs'!$A$33,W230="gering"),"Zulässig ohne Behandlung wenn Ae&lt;Av",IF(K230='x. Dropdownmenüs'!$A$26,IF(OR(W230="hoch",L230='x. Dropdownmenüs'!$A$33,X230='x. Dropdownmenüs'!$A$42,Y230='x. Dropdownmenüs'!$A$46),"Tabelle 4. überprüfen","zulässig"),"anderer Versickerungstyp gewählt"))</f>
        <v>anderer Versickerungstyp gewählt</v>
      </c>
      <c r="AD230" s="65" t="str">
        <f>IF(AND(K230='x. Dropdownmenüs'!$A$27,L230='x. Dropdownmenüs'!$A$33,W230="gering"),"Zulässig am Ort des Anfalls",IF(K230='x. Dropdownmenüs'!$A$27,IF(OR(W230="hoch",L230='x. Dropdownmenüs'!$A$33,X230='x. Dropdownmenüs'!$A$42,Y230='x. Dropdownmenüs'!$A$46),"Tabelle 4. überprüfen","zulässig"),"anderer Versickerungstyp gewählt"))</f>
        <v>anderer Versickerungstyp gewählt</v>
      </c>
      <c r="AE230" s="65" t="str">
        <f>IF(K230='x. Dropdownmenüs'!$A$28,IF(X230='x. Dropdownmenüs'!$A$42,"nicht zulässig",IF(OR(Y230='x. Dropdownmenüs'!$A$46),"Tabelle 4. überprüfen","zulässig mit Behandlung")),"anderer Versickerungstyp gewählt")</f>
        <v>anderer Versickerungstyp gewählt</v>
      </c>
      <c r="AF230" s="65" t="str">
        <f>IF(K230='x. Dropdownmenüs'!$A$29,"zulässig (beliebig kombinierbar)","anderer Versickerungstyp gewählt")</f>
        <v>anderer Versickerungstyp gewählt</v>
      </c>
    </row>
    <row r="231" spans="1:32" x14ac:dyDescent="0.2">
      <c r="A231" s="168"/>
      <c r="B231" s="169"/>
      <c r="C231" s="147"/>
      <c r="D231" s="129"/>
      <c r="E231" s="130"/>
      <c r="F231" s="131"/>
      <c r="G231" s="163"/>
      <c r="H231" s="135"/>
      <c r="I231" s="136" t="str">
        <f t="shared" si="21"/>
        <v/>
      </c>
      <c r="J231" s="137" t="str">
        <f t="shared" si="22"/>
        <v/>
      </c>
      <c r="K231" s="138"/>
      <c r="L231" s="78"/>
      <c r="M231" s="79"/>
      <c r="N231" s="76">
        <f t="shared" si="23"/>
        <v>0</v>
      </c>
      <c r="O231" s="143"/>
      <c r="P231" s="76">
        <f t="shared" si="24"/>
        <v>0</v>
      </c>
      <c r="Q231" s="143"/>
      <c r="R231" s="76">
        <f t="shared" si="25"/>
        <v>0</v>
      </c>
      <c r="S231" s="144"/>
      <c r="T231" s="76">
        <f>IF(S231='x. Dropdownmenüs'!$A$38,1,0)</f>
        <v>0</v>
      </c>
      <c r="U231" s="144"/>
      <c r="V231" s="76">
        <f t="shared" si="26"/>
        <v>0</v>
      </c>
      <c r="W231" s="145" t="str">
        <f t="shared" si="27"/>
        <v>gering</v>
      </c>
      <c r="X231" s="78"/>
      <c r="Y231" s="78"/>
      <c r="Z231" s="78"/>
      <c r="AA231" s="78"/>
      <c r="AB231" s="65" t="str">
        <f>IF(K231='x. Dropdownmenüs'!$A$25,IF(OR(X231='x. Dropdownmenüs'!$A$42,Y231='x. Dropdownmenüs'!$A$46),"Tabelle 4. überprüfen","zulässig"),"anderer Versickerungstyp gewählt")</f>
        <v>anderer Versickerungstyp gewählt</v>
      </c>
      <c r="AC231" s="65" t="str">
        <f>IF(AND(K231='x. Dropdownmenüs'!$A$26,L231='x. Dropdownmenüs'!$A$33,W231="gering"),"Zulässig ohne Behandlung wenn Ae&lt;Av",IF(K231='x. Dropdownmenüs'!$A$26,IF(OR(W231="hoch",L231='x. Dropdownmenüs'!$A$33,X231='x. Dropdownmenüs'!$A$42,Y231='x. Dropdownmenüs'!$A$46),"Tabelle 4. überprüfen","zulässig"),"anderer Versickerungstyp gewählt"))</f>
        <v>anderer Versickerungstyp gewählt</v>
      </c>
      <c r="AD231" s="65" t="str">
        <f>IF(AND(K231='x. Dropdownmenüs'!$A$27,L231='x. Dropdownmenüs'!$A$33,W231="gering"),"Zulässig am Ort des Anfalls",IF(K231='x. Dropdownmenüs'!$A$27,IF(OR(W231="hoch",L231='x. Dropdownmenüs'!$A$33,X231='x. Dropdownmenüs'!$A$42,Y231='x. Dropdownmenüs'!$A$46),"Tabelle 4. überprüfen","zulässig"),"anderer Versickerungstyp gewählt"))</f>
        <v>anderer Versickerungstyp gewählt</v>
      </c>
      <c r="AE231" s="65" t="str">
        <f>IF(K231='x. Dropdownmenüs'!$A$28,IF(X231='x. Dropdownmenüs'!$A$42,"nicht zulässig",IF(OR(Y231='x. Dropdownmenüs'!$A$46),"Tabelle 4. überprüfen","zulässig mit Behandlung")),"anderer Versickerungstyp gewählt")</f>
        <v>anderer Versickerungstyp gewählt</v>
      </c>
      <c r="AF231" s="65" t="str">
        <f>IF(K231='x. Dropdownmenüs'!$A$29,"zulässig (beliebig kombinierbar)","anderer Versickerungstyp gewählt")</f>
        <v>anderer Versickerungstyp gewählt</v>
      </c>
    </row>
    <row r="232" spans="1:32" x14ac:dyDescent="0.2">
      <c r="A232" s="168"/>
      <c r="B232" s="169"/>
      <c r="C232" s="147"/>
      <c r="D232" s="129"/>
      <c r="E232" s="130"/>
      <c r="F232" s="131"/>
      <c r="G232" s="163"/>
      <c r="H232" s="135"/>
      <c r="I232" s="136" t="str">
        <f t="shared" si="21"/>
        <v/>
      </c>
      <c r="J232" s="137" t="str">
        <f t="shared" si="22"/>
        <v/>
      </c>
      <c r="K232" s="138"/>
      <c r="L232" s="78"/>
      <c r="M232" s="79"/>
      <c r="N232" s="76">
        <f t="shared" si="23"/>
        <v>0</v>
      </c>
      <c r="O232" s="143"/>
      <c r="P232" s="76">
        <f t="shared" si="24"/>
        <v>0</v>
      </c>
      <c r="Q232" s="143"/>
      <c r="R232" s="76">
        <f t="shared" si="25"/>
        <v>0</v>
      </c>
      <c r="S232" s="144"/>
      <c r="T232" s="76">
        <f>IF(S232='x. Dropdownmenüs'!$A$38,1,0)</f>
        <v>0</v>
      </c>
      <c r="U232" s="144"/>
      <c r="V232" s="76">
        <f t="shared" si="26"/>
        <v>0</v>
      </c>
      <c r="W232" s="145" t="str">
        <f t="shared" si="27"/>
        <v>gering</v>
      </c>
      <c r="X232" s="78"/>
      <c r="Y232" s="78"/>
      <c r="Z232" s="78"/>
      <c r="AA232" s="78"/>
      <c r="AB232" s="65" t="str">
        <f>IF(K232='x. Dropdownmenüs'!$A$25,IF(OR(X232='x. Dropdownmenüs'!$A$42,Y232='x. Dropdownmenüs'!$A$46),"Tabelle 4. überprüfen","zulässig"),"anderer Versickerungstyp gewählt")</f>
        <v>anderer Versickerungstyp gewählt</v>
      </c>
      <c r="AC232" s="65" t="str">
        <f>IF(AND(K232='x. Dropdownmenüs'!$A$26,L232='x. Dropdownmenüs'!$A$33,W232="gering"),"Zulässig ohne Behandlung wenn Ae&lt;Av",IF(K232='x. Dropdownmenüs'!$A$26,IF(OR(W232="hoch",L232='x. Dropdownmenüs'!$A$33,X232='x. Dropdownmenüs'!$A$42,Y232='x. Dropdownmenüs'!$A$46),"Tabelle 4. überprüfen","zulässig"),"anderer Versickerungstyp gewählt"))</f>
        <v>anderer Versickerungstyp gewählt</v>
      </c>
      <c r="AD232" s="65" t="str">
        <f>IF(AND(K232='x. Dropdownmenüs'!$A$27,L232='x. Dropdownmenüs'!$A$33,W232="gering"),"Zulässig am Ort des Anfalls",IF(K232='x. Dropdownmenüs'!$A$27,IF(OR(W232="hoch",L232='x. Dropdownmenüs'!$A$33,X232='x. Dropdownmenüs'!$A$42,Y232='x. Dropdownmenüs'!$A$46),"Tabelle 4. überprüfen","zulässig"),"anderer Versickerungstyp gewählt"))</f>
        <v>anderer Versickerungstyp gewählt</v>
      </c>
      <c r="AE232" s="65" t="str">
        <f>IF(K232='x. Dropdownmenüs'!$A$28,IF(X232='x. Dropdownmenüs'!$A$42,"nicht zulässig",IF(OR(Y232='x. Dropdownmenüs'!$A$46),"Tabelle 4. überprüfen","zulässig mit Behandlung")),"anderer Versickerungstyp gewählt")</f>
        <v>anderer Versickerungstyp gewählt</v>
      </c>
      <c r="AF232" s="65" t="str">
        <f>IF(K232='x. Dropdownmenüs'!$A$29,"zulässig (beliebig kombinierbar)","anderer Versickerungstyp gewählt")</f>
        <v>anderer Versickerungstyp gewählt</v>
      </c>
    </row>
    <row r="233" spans="1:32" x14ac:dyDescent="0.2">
      <c r="A233" s="168"/>
      <c r="B233" s="169"/>
      <c r="C233" s="147"/>
      <c r="D233" s="129"/>
      <c r="E233" s="130"/>
      <c r="F233" s="131"/>
      <c r="G233" s="163"/>
      <c r="H233" s="135"/>
      <c r="I233" s="136" t="str">
        <f t="shared" si="21"/>
        <v/>
      </c>
      <c r="J233" s="137" t="str">
        <f t="shared" si="22"/>
        <v/>
      </c>
      <c r="K233" s="138"/>
      <c r="L233" s="78"/>
      <c r="M233" s="79"/>
      <c r="N233" s="76">
        <f t="shared" si="23"/>
        <v>0</v>
      </c>
      <c r="O233" s="143"/>
      <c r="P233" s="76">
        <f t="shared" si="24"/>
        <v>0</v>
      </c>
      <c r="Q233" s="143"/>
      <c r="R233" s="76">
        <f t="shared" si="25"/>
        <v>0</v>
      </c>
      <c r="S233" s="144"/>
      <c r="T233" s="76">
        <f>IF(S233='x. Dropdownmenüs'!$A$38,1,0)</f>
        <v>0</v>
      </c>
      <c r="U233" s="144"/>
      <c r="V233" s="76">
        <f t="shared" si="26"/>
        <v>0</v>
      </c>
      <c r="W233" s="145" t="str">
        <f t="shared" si="27"/>
        <v>gering</v>
      </c>
      <c r="X233" s="78"/>
      <c r="Y233" s="78"/>
      <c r="Z233" s="78"/>
      <c r="AA233" s="78"/>
      <c r="AB233" s="65" t="str">
        <f>IF(K233='x. Dropdownmenüs'!$A$25,IF(OR(X233='x. Dropdownmenüs'!$A$42,Y233='x. Dropdownmenüs'!$A$46),"Tabelle 4. überprüfen","zulässig"),"anderer Versickerungstyp gewählt")</f>
        <v>anderer Versickerungstyp gewählt</v>
      </c>
      <c r="AC233" s="65" t="str">
        <f>IF(AND(K233='x. Dropdownmenüs'!$A$26,L233='x. Dropdownmenüs'!$A$33,W233="gering"),"Zulässig ohne Behandlung wenn Ae&lt;Av",IF(K233='x. Dropdownmenüs'!$A$26,IF(OR(W233="hoch",L233='x. Dropdownmenüs'!$A$33,X233='x. Dropdownmenüs'!$A$42,Y233='x. Dropdownmenüs'!$A$46),"Tabelle 4. überprüfen","zulässig"),"anderer Versickerungstyp gewählt"))</f>
        <v>anderer Versickerungstyp gewählt</v>
      </c>
      <c r="AD233" s="65" t="str">
        <f>IF(AND(K233='x. Dropdownmenüs'!$A$27,L233='x. Dropdownmenüs'!$A$33,W233="gering"),"Zulässig am Ort des Anfalls",IF(K233='x. Dropdownmenüs'!$A$27,IF(OR(W233="hoch",L233='x. Dropdownmenüs'!$A$33,X233='x. Dropdownmenüs'!$A$42,Y233='x. Dropdownmenüs'!$A$46),"Tabelle 4. überprüfen","zulässig"),"anderer Versickerungstyp gewählt"))</f>
        <v>anderer Versickerungstyp gewählt</v>
      </c>
      <c r="AE233" s="65" t="str">
        <f>IF(K233='x. Dropdownmenüs'!$A$28,IF(X233='x. Dropdownmenüs'!$A$42,"nicht zulässig",IF(OR(Y233='x. Dropdownmenüs'!$A$46),"Tabelle 4. überprüfen","zulässig mit Behandlung")),"anderer Versickerungstyp gewählt")</f>
        <v>anderer Versickerungstyp gewählt</v>
      </c>
      <c r="AF233" s="65" t="str">
        <f>IF(K233='x. Dropdownmenüs'!$A$29,"zulässig (beliebig kombinierbar)","anderer Versickerungstyp gewählt")</f>
        <v>anderer Versickerungstyp gewählt</v>
      </c>
    </row>
    <row r="234" spans="1:32" x14ac:dyDescent="0.2">
      <c r="A234" s="168"/>
      <c r="B234" s="169"/>
      <c r="C234" s="147"/>
      <c r="D234" s="129"/>
      <c r="E234" s="130"/>
      <c r="F234" s="131"/>
      <c r="G234" s="163"/>
      <c r="H234" s="135"/>
      <c r="I234" s="136" t="str">
        <f t="shared" si="21"/>
        <v/>
      </c>
      <c r="J234" s="137" t="str">
        <f t="shared" si="22"/>
        <v/>
      </c>
      <c r="K234" s="138"/>
      <c r="L234" s="78"/>
      <c r="M234" s="79"/>
      <c r="N234" s="76">
        <f t="shared" si="23"/>
        <v>0</v>
      </c>
      <c r="O234" s="143"/>
      <c r="P234" s="76">
        <f t="shared" si="24"/>
        <v>0</v>
      </c>
      <c r="Q234" s="143"/>
      <c r="R234" s="76">
        <f t="shared" si="25"/>
        <v>0</v>
      </c>
      <c r="S234" s="144"/>
      <c r="T234" s="76">
        <f>IF(S234='x. Dropdownmenüs'!$A$38,1,0)</f>
        <v>0</v>
      </c>
      <c r="U234" s="144"/>
      <c r="V234" s="76">
        <f t="shared" si="26"/>
        <v>0</v>
      </c>
      <c r="W234" s="145" t="str">
        <f t="shared" si="27"/>
        <v>gering</v>
      </c>
      <c r="X234" s="78"/>
      <c r="Y234" s="78"/>
      <c r="Z234" s="78"/>
      <c r="AA234" s="78"/>
      <c r="AB234" s="65" t="str">
        <f>IF(K234='x. Dropdownmenüs'!$A$25,IF(OR(X234='x. Dropdownmenüs'!$A$42,Y234='x. Dropdownmenüs'!$A$46),"Tabelle 4. überprüfen","zulässig"),"anderer Versickerungstyp gewählt")</f>
        <v>anderer Versickerungstyp gewählt</v>
      </c>
      <c r="AC234" s="65" t="str">
        <f>IF(AND(K234='x. Dropdownmenüs'!$A$26,L234='x. Dropdownmenüs'!$A$33,W234="gering"),"Zulässig ohne Behandlung wenn Ae&lt;Av",IF(K234='x. Dropdownmenüs'!$A$26,IF(OR(W234="hoch",L234='x. Dropdownmenüs'!$A$33,X234='x. Dropdownmenüs'!$A$42,Y234='x. Dropdownmenüs'!$A$46),"Tabelle 4. überprüfen","zulässig"),"anderer Versickerungstyp gewählt"))</f>
        <v>anderer Versickerungstyp gewählt</v>
      </c>
      <c r="AD234" s="65" t="str">
        <f>IF(AND(K234='x. Dropdownmenüs'!$A$27,L234='x. Dropdownmenüs'!$A$33,W234="gering"),"Zulässig am Ort des Anfalls",IF(K234='x. Dropdownmenüs'!$A$27,IF(OR(W234="hoch",L234='x. Dropdownmenüs'!$A$33,X234='x. Dropdownmenüs'!$A$42,Y234='x. Dropdownmenüs'!$A$46),"Tabelle 4. überprüfen","zulässig"),"anderer Versickerungstyp gewählt"))</f>
        <v>anderer Versickerungstyp gewählt</v>
      </c>
      <c r="AE234" s="65" t="str">
        <f>IF(K234='x. Dropdownmenüs'!$A$28,IF(X234='x. Dropdownmenüs'!$A$42,"nicht zulässig",IF(OR(Y234='x. Dropdownmenüs'!$A$46),"Tabelle 4. überprüfen","zulässig mit Behandlung")),"anderer Versickerungstyp gewählt")</f>
        <v>anderer Versickerungstyp gewählt</v>
      </c>
      <c r="AF234" s="65" t="str">
        <f>IF(K234='x. Dropdownmenüs'!$A$29,"zulässig (beliebig kombinierbar)","anderer Versickerungstyp gewählt")</f>
        <v>anderer Versickerungstyp gewählt</v>
      </c>
    </row>
    <row r="235" spans="1:32" x14ac:dyDescent="0.2">
      <c r="A235" s="168"/>
      <c r="B235" s="169"/>
      <c r="C235" s="147"/>
      <c r="D235" s="129"/>
      <c r="E235" s="130"/>
      <c r="F235" s="131"/>
      <c r="G235" s="163"/>
      <c r="H235" s="135"/>
      <c r="I235" s="136" t="str">
        <f t="shared" si="21"/>
        <v/>
      </c>
      <c r="J235" s="137" t="str">
        <f t="shared" si="22"/>
        <v/>
      </c>
      <c r="K235" s="138"/>
      <c r="L235" s="78"/>
      <c r="M235" s="79"/>
      <c r="N235" s="76">
        <f t="shared" si="23"/>
        <v>0</v>
      </c>
      <c r="O235" s="143"/>
      <c r="P235" s="76">
        <f t="shared" si="24"/>
        <v>0</v>
      </c>
      <c r="Q235" s="143"/>
      <c r="R235" s="76">
        <f t="shared" si="25"/>
        <v>0</v>
      </c>
      <c r="S235" s="144"/>
      <c r="T235" s="76">
        <f>IF(S235='x. Dropdownmenüs'!$A$38,1,0)</f>
        <v>0</v>
      </c>
      <c r="U235" s="144"/>
      <c r="V235" s="76">
        <f t="shared" si="26"/>
        <v>0</v>
      </c>
      <c r="W235" s="145" t="str">
        <f t="shared" si="27"/>
        <v>gering</v>
      </c>
      <c r="X235" s="78"/>
      <c r="Y235" s="78"/>
      <c r="Z235" s="78"/>
      <c r="AA235" s="78"/>
      <c r="AB235" s="65" t="str">
        <f>IF(K235='x. Dropdownmenüs'!$A$25,IF(OR(X235='x. Dropdownmenüs'!$A$42,Y235='x. Dropdownmenüs'!$A$46),"Tabelle 4. überprüfen","zulässig"),"anderer Versickerungstyp gewählt")</f>
        <v>anderer Versickerungstyp gewählt</v>
      </c>
      <c r="AC235" s="65" t="str">
        <f>IF(AND(K235='x. Dropdownmenüs'!$A$26,L235='x. Dropdownmenüs'!$A$33,W235="gering"),"Zulässig ohne Behandlung wenn Ae&lt;Av",IF(K235='x. Dropdownmenüs'!$A$26,IF(OR(W235="hoch",L235='x. Dropdownmenüs'!$A$33,X235='x. Dropdownmenüs'!$A$42,Y235='x. Dropdownmenüs'!$A$46),"Tabelle 4. überprüfen","zulässig"),"anderer Versickerungstyp gewählt"))</f>
        <v>anderer Versickerungstyp gewählt</v>
      </c>
      <c r="AD235" s="65" t="str">
        <f>IF(AND(K235='x. Dropdownmenüs'!$A$27,L235='x. Dropdownmenüs'!$A$33,W235="gering"),"Zulässig am Ort des Anfalls",IF(K235='x. Dropdownmenüs'!$A$27,IF(OR(W235="hoch",L235='x. Dropdownmenüs'!$A$33,X235='x. Dropdownmenüs'!$A$42,Y235='x. Dropdownmenüs'!$A$46),"Tabelle 4. überprüfen","zulässig"),"anderer Versickerungstyp gewählt"))</f>
        <v>anderer Versickerungstyp gewählt</v>
      </c>
      <c r="AE235" s="65" t="str">
        <f>IF(K235='x. Dropdownmenüs'!$A$28,IF(X235='x. Dropdownmenüs'!$A$42,"nicht zulässig",IF(OR(Y235='x. Dropdownmenüs'!$A$46),"Tabelle 4. überprüfen","zulässig mit Behandlung")),"anderer Versickerungstyp gewählt")</f>
        <v>anderer Versickerungstyp gewählt</v>
      </c>
      <c r="AF235" s="65" t="str">
        <f>IF(K235='x. Dropdownmenüs'!$A$29,"zulässig (beliebig kombinierbar)","anderer Versickerungstyp gewählt")</f>
        <v>anderer Versickerungstyp gewählt</v>
      </c>
    </row>
    <row r="236" spans="1:32" x14ac:dyDescent="0.2">
      <c r="A236" s="168"/>
      <c r="B236" s="169"/>
      <c r="C236" s="147"/>
      <c r="D236" s="129"/>
      <c r="E236" s="130"/>
      <c r="F236" s="131"/>
      <c r="G236" s="163"/>
      <c r="H236" s="135"/>
      <c r="I236" s="136" t="str">
        <f t="shared" si="21"/>
        <v/>
      </c>
      <c r="J236" s="137" t="str">
        <f t="shared" si="22"/>
        <v/>
      </c>
      <c r="K236" s="138"/>
      <c r="L236" s="78"/>
      <c r="M236" s="79"/>
      <c r="N236" s="76">
        <f t="shared" si="23"/>
        <v>0</v>
      </c>
      <c r="O236" s="143"/>
      <c r="P236" s="76">
        <f t="shared" si="24"/>
        <v>0</v>
      </c>
      <c r="Q236" s="143"/>
      <c r="R236" s="76">
        <f t="shared" si="25"/>
        <v>0</v>
      </c>
      <c r="S236" s="144"/>
      <c r="T236" s="76">
        <f>IF(S236='x. Dropdownmenüs'!$A$38,1,0)</f>
        <v>0</v>
      </c>
      <c r="U236" s="144"/>
      <c r="V236" s="76">
        <f t="shared" si="26"/>
        <v>0</v>
      </c>
      <c r="W236" s="145" t="str">
        <f t="shared" si="27"/>
        <v>gering</v>
      </c>
      <c r="X236" s="78"/>
      <c r="Y236" s="78"/>
      <c r="Z236" s="78"/>
      <c r="AA236" s="78"/>
      <c r="AB236" s="65" t="str">
        <f>IF(K236='x. Dropdownmenüs'!$A$25,IF(OR(X236='x. Dropdownmenüs'!$A$42,Y236='x. Dropdownmenüs'!$A$46),"Tabelle 4. überprüfen","zulässig"),"anderer Versickerungstyp gewählt")</f>
        <v>anderer Versickerungstyp gewählt</v>
      </c>
      <c r="AC236" s="65" t="str">
        <f>IF(AND(K236='x. Dropdownmenüs'!$A$26,L236='x. Dropdownmenüs'!$A$33,W236="gering"),"Zulässig ohne Behandlung wenn Ae&lt;Av",IF(K236='x. Dropdownmenüs'!$A$26,IF(OR(W236="hoch",L236='x. Dropdownmenüs'!$A$33,X236='x. Dropdownmenüs'!$A$42,Y236='x. Dropdownmenüs'!$A$46),"Tabelle 4. überprüfen","zulässig"),"anderer Versickerungstyp gewählt"))</f>
        <v>anderer Versickerungstyp gewählt</v>
      </c>
      <c r="AD236" s="65" t="str">
        <f>IF(AND(K236='x. Dropdownmenüs'!$A$27,L236='x. Dropdownmenüs'!$A$33,W236="gering"),"Zulässig am Ort des Anfalls",IF(K236='x. Dropdownmenüs'!$A$27,IF(OR(W236="hoch",L236='x. Dropdownmenüs'!$A$33,X236='x. Dropdownmenüs'!$A$42,Y236='x. Dropdownmenüs'!$A$46),"Tabelle 4. überprüfen","zulässig"),"anderer Versickerungstyp gewählt"))</f>
        <v>anderer Versickerungstyp gewählt</v>
      </c>
      <c r="AE236" s="65" t="str">
        <f>IF(K236='x. Dropdownmenüs'!$A$28,IF(X236='x. Dropdownmenüs'!$A$42,"nicht zulässig",IF(OR(Y236='x. Dropdownmenüs'!$A$46),"Tabelle 4. überprüfen","zulässig mit Behandlung")),"anderer Versickerungstyp gewählt")</f>
        <v>anderer Versickerungstyp gewählt</v>
      </c>
      <c r="AF236" s="65" t="str">
        <f>IF(K236='x. Dropdownmenüs'!$A$29,"zulässig (beliebig kombinierbar)","anderer Versickerungstyp gewählt")</f>
        <v>anderer Versickerungstyp gewählt</v>
      </c>
    </row>
    <row r="237" spans="1:32" x14ac:dyDescent="0.2">
      <c r="A237" s="168"/>
      <c r="B237" s="169"/>
      <c r="C237" s="147"/>
      <c r="D237" s="129"/>
      <c r="E237" s="130"/>
      <c r="F237" s="131"/>
      <c r="G237" s="163"/>
      <c r="H237" s="135"/>
      <c r="I237" s="136" t="str">
        <f t="shared" si="21"/>
        <v/>
      </c>
      <c r="J237" s="137" t="str">
        <f t="shared" si="22"/>
        <v/>
      </c>
      <c r="K237" s="138"/>
      <c r="L237" s="78"/>
      <c r="M237" s="79"/>
      <c r="N237" s="76">
        <f t="shared" si="23"/>
        <v>0</v>
      </c>
      <c r="O237" s="143"/>
      <c r="P237" s="76">
        <f t="shared" si="24"/>
        <v>0</v>
      </c>
      <c r="Q237" s="143"/>
      <c r="R237" s="76">
        <f t="shared" si="25"/>
        <v>0</v>
      </c>
      <c r="S237" s="144"/>
      <c r="T237" s="76">
        <f>IF(S237='x. Dropdownmenüs'!$A$38,1,0)</f>
        <v>0</v>
      </c>
      <c r="U237" s="144"/>
      <c r="V237" s="76">
        <f t="shared" si="26"/>
        <v>0</v>
      </c>
      <c r="W237" s="145" t="str">
        <f t="shared" si="27"/>
        <v>gering</v>
      </c>
      <c r="X237" s="78"/>
      <c r="Y237" s="78"/>
      <c r="Z237" s="78"/>
      <c r="AA237" s="78"/>
      <c r="AB237" s="65" t="str">
        <f>IF(K237='x. Dropdownmenüs'!$A$25,IF(OR(X237='x. Dropdownmenüs'!$A$42,Y237='x. Dropdownmenüs'!$A$46),"Tabelle 4. überprüfen","zulässig"),"anderer Versickerungstyp gewählt")</f>
        <v>anderer Versickerungstyp gewählt</v>
      </c>
      <c r="AC237" s="65" t="str">
        <f>IF(AND(K237='x. Dropdownmenüs'!$A$26,L237='x. Dropdownmenüs'!$A$33,W237="gering"),"Zulässig ohne Behandlung wenn Ae&lt;Av",IF(K237='x. Dropdownmenüs'!$A$26,IF(OR(W237="hoch",L237='x. Dropdownmenüs'!$A$33,X237='x. Dropdownmenüs'!$A$42,Y237='x. Dropdownmenüs'!$A$46),"Tabelle 4. überprüfen","zulässig"),"anderer Versickerungstyp gewählt"))</f>
        <v>anderer Versickerungstyp gewählt</v>
      </c>
      <c r="AD237" s="65" t="str">
        <f>IF(AND(K237='x. Dropdownmenüs'!$A$27,L237='x. Dropdownmenüs'!$A$33,W237="gering"),"Zulässig am Ort des Anfalls",IF(K237='x. Dropdownmenüs'!$A$27,IF(OR(W237="hoch",L237='x. Dropdownmenüs'!$A$33,X237='x. Dropdownmenüs'!$A$42,Y237='x. Dropdownmenüs'!$A$46),"Tabelle 4. überprüfen","zulässig"),"anderer Versickerungstyp gewählt"))</f>
        <v>anderer Versickerungstyp gewählt</v>
      </c>
      <c r="AE237" s="65" t="str">
        <f>IF(K237='x. Dropdownmenüs'!$A$28,IF(X237='x. Dropdownmenüs'!$A$42,"nicht zulässig",IF(OR(Y237='x. Dropdownmenüs'!$A$46),"Tabelle 4. überprüfen","zulässig mit Behandlung")),"anderer Versickerungstyp gewählt")</f>
        <v>anderer Versickerungstyp gewählt</v>
      </c>
      <c r="AF237" s="65" t="str">
        <f>IF(K237='x. Dropdownmenüs'!$A$29,"zulässig (beliebig kombinierbar)","anderer Versickerungstyp gewählt")</f>
        <v>anderer Versickerungstyp gewählt</v>
      </c>
    </row>
    <row r="238" spans="1:32" x14ac:dyDescent="0.2">
      <c r="A238" s="168"/>
      <c r="B238" s="169"/>
      <c r="C238" s="147"/>
      <c r="D238" s="129"/>
      <c r="E238" s="130"/>
      <c r="F238" s="131"/>
      <c r="G238" s="163"/>
      <c r="H238" s="135"/>
      <c r="I238" s="136" t="str">
        <f t="shared" si="21"/>
        <v/>
      </c>
      <c r="J238" s="137" t="str">
        <f t="shared" si="22"/>
        <v/>
      </c>
      <c r="K238" s="138"/>
      <c r="L238" s="78"/>
      <c r="M238" s="79"/>
      <c r="N238" s="76">
        <f t="shared" si="23"/>
        <v>0</v>
      </c>
      <c r="O238" s="143"/>
      <c r="P238" s="76">
        <f t="shared" si="24"/>
        <v>0</v>
      </c>
      <c r="Q238" s="143"/>
      <c r="R238" s="76">
        <f t="shared" si="25"/>
        <v>0</v>
      </c>
      <c r="S238" s="144"/>
      <c r="T238" s="76">
        <f>IF(S238='x. Dropdownmenüs'!$A$38,1,0)</f>
        <v>0</v>
      </c>
      <c r="U238" s="144"/>
      <c r="V238" s="76">
        <f t="shared" si="26"/>
        <v>0</v>
      </c>
      <c r="W238" s="145" t="str">
        <f t="shared" si="27"/>
        <v>gering</v>
      </c>
      <c r="X238" s="78"/>
      <c r="Y238" s="78"/>
      <c r="Z238" s="78"/>
      <c r="AA238" s="78"/>
      <c r="AB238" s="65" t="str">
        <f>IF(K238='x. Dropdownmenüs'!$A$25,IF(OR(X238='x. Dropdownmenüs'!$A$42,Y238='x. Dropdownmenüs'!$A$46),"Tabelle 4. überprüfen","zulässig"),"anderer Versickerungstyp gewählt")</f>
        <v>anderer Versickerungstyp gewählt</v>
      </c>
      <c r="AC238" s="65" t="str">
        <f>IF(AND(K238='x. Dropdownmenüs'!$A$26,L238='x. Dropdownmenüs'!$A$33,W238="gering"),"Zulässig ohne Behandlung wenn Ae&lt;Av",IF(K238='x. Dropdownmenüs'!$A$26,IF(OR(W238="hoch",L238='x. Dropdownmenüs'!$A$33,X238='x. Dropdownmenüs'!$A$42,Y238='x. Dropdownmenüs'!$A$46),"Tabelle 4. überprüfen","zulässig"),"anderer Versickerungstyp gewählt"))</f>
        <v>anderer Versickerungstyp gewählt</v>
      </c>
      <c r="AD238" s="65" t="str">
        <f>IF(AND(K238='x. Dropdownmenüs'!$A$27,L238='x. Dropdownmenüs'!$A$33,W238="gering"),"Zulässig am Ort des Anfalls",IF(K238='x. Dropdownmenüs'!$A$27,IF(OR(W238="hoch",L238='x. Dropdownmenüs'!$A$33,X238='x. Dropdownmenüs'!$A$42,Y238='x. Dropdownmenüs'!$A$46),"Tabelle 4. überprüfen","zulässig"),"anderer Versickerungstyp gewählt"))</f>
        <v>anderer Versickerungstyp gewählt</v>
      </c>
      <c r="AE238" s="65" t="str">
        <f>IF(K238='x. Dropdownmenüs'!$A$28,IF(X238='x. Dropdownmenüs'!$A$42,"nicht zulässig",IF(OR(Y238='x. Dropdownmenüs'!$A$46),"Tabelle 4. überprüfen","zulässig mit Behandlung")),"anderer Versickerungstyp gewählt")</f>
        <v>anderer Versickerungstyp gewählt</v>
      </c>
      <c r="AF238" s="65" t="str">
        <f>IF(K238='x. Dropdownmenüs'!$A$29,"zulässig (beliebig kombinierbar)","anderer Versickerungstyp gewählt")</f>
        <v>anderer Versickerungstyp gewählt</v>
      </c>
    </row>
    <row r="239" spans="1:32" x14ac:dyDescent="0.2">
      <c r="A239" s="168"/>
      <c r="B239" s="169"/>
      <c r="C239" s="147"/>
      <c r="D239" s="129"/>
      <c r="E239" s="130"/>
      <c r="F239" s="131"/>
      <c r="G239" s="163"/>
      <c r="H239" s="135"/>
      <c r="I239" s="136" t="str">
        <f t="shared" si="21"/>
        <v/>
      </c>
      <c r="J239" s="137" t="str">
        <f t="shared" si="22"/>
        <v/>
      </c>
      <c r="K239" s="138"/>
      <c r="L239" s="78"/>
      <c r="M239" s="79"/>
      <c r="N239" s="76">
        <f t="shared" si="23"/>
        <v>0</v>
      </c>
      <c r="O239" s="143"/>
      <c r="P239" s="76">
        <f t="shared" si="24"/>
        <v>0</v>
      </c>
      <c r="Q239" s="143"/>
      <c r="R239" s="76">
        <f t="shared" si="25"/>
        <v>0</v>
      </c>
      <c r="S239" s="144"/>
      <c r="T239" s="76">
        <f>IF(S239='x. Dropdownmenüs'!$A$38,1,0)</f>
        <v>0</v>
      </c>
      <c r="U239" s="144"/>
      <c r="V239" s="76">
        <f t="shared" si="26"/>
        <v>0</v>
      </c>
      <c r="W239" s="145" t="str">
        <f t="shared" si="27"/>
        <v>gering</v>
      </c>
      <c r="X239" s="78"/>
      <c r="Y239" s="78"/>
      <c r="Z239" s="78"/>
      <c r="AA239" s="78"/>
      <c r="AB239" s="65" t="str">
        <f>IF(K239='x. Dropdownmenüs'!$A$25,IF(OR(X239='x. Dropdownmenüs'!$A$42,Y239='x. Dropdownmenüs'!$A$46),"Tabelle 4. überprüfen","zulässig"),"anderer Versickerungstyp gewählt")</f>
        <v>anderer Versickerungstyp gewählt</v>
      </c>
      <c r="AC239" s="65" t="str">
        <f>IF(AND(K239='x. Dropdownmenüs'!$A$26,L239='x. Dropdownmenüs'!$A$33,W239="gering"),"Zulässig ohne Behandlung wenn Ae&lt;Av",IF(K239='x. Dropdownmenüs'!$A$26,IF(OR(W239="hoch",L239='x. Dropdownmenüs'!$A$33,X239='x. Dropdownmenüs'!$A$42,Y239='x. Dropdownmenüs'!$A$46),"Tabelle 4. überprüfen","zulässig"),"anderer Versickerungstyp gewählt"))</f>
        <v>anderer Versickerungstyp gewählt</v>
      </c>
      <c r="AD239" s="65" t="str">
        <f>IF(AND(K239='x. Dropdownmenüs'!$A$27,L239='x. Dropdownmenüs'!$A$33,W239="gering"),"Zulässig am Ort des Anfalls",IF(K239='x. Dropdownmenüs'!$A$27,IF(OR(W239="hoch",L239='x. Dropdownmenüs'!$A$33,X239='x. Dropdownmenüs'!$A$42,Y239='x. Dropdownmenüs'!$A$46),"Tabelle 4. überprüfen","zulässig"),"anderer Versickerungstyp gewählt"))</f>
        <v>anderer Versickerungstyp gewählt</v>
      </c>
      <c r="AE239" s="65" t="str">
        <f>IF(K239='x. Dropdownmenüs'!$A$28,IF(X239='x. Dropdownmenüs'!$A$42,"nicht zulässig",IF(OR(Y239='x. Dropdownmenüs'!$A$46),"Tabelle 4. überprüfen","zulässig mit Behandlung")),"anderer Versickerungstyp gewählt")</f>
        <v>anderer Versickerungstyp gewählt</v>
      </c>
      <c r="AF239" s="65" t="str">
        <f>IF(K239='x. Dropdownmenüs'!$A$29,"zulässig (beliebig kombinierbar)","anderer Versickerungstyp gewählt")</f>
        <v>anderer Versickerungstyp gewählt</v>
      </c>
    </row>
    <row r="240" spans="1:32" x14ac:dyDescent="0.2">
      <c r="A240" s="168"/>
      <c r="B240" s="169"/>
      <c r="C240" s="147"/>
      <c r="D240" s="129"/>
      <c r="E240" s="130"/>
      <c r="F240" s="131"/>
      <c r="G240" s="163"/>
      <c r="H240" s="135"/>
      <c r="I240" s="136" t="str">
        <f t="shared" si="21"/>
        <v/>
      </c>
      <c r="J240" s="137" t="str">
        <f t="shared" si="22"/>
        <v/>
      </c>
      <c r="K240" s="138"/>
      <c r="L240" s="78"/>
      <c r="M240" s="79"/>
      <c r="N240" s="76">
        <f t="shared" si="23"/>
        <v>0</v>
      </c>
      <c r="O240" s="143"/>
      <c r="P240" s="76">
        <f t="shared" si="24"/>
        <v>0</v>
      </c>
      <c r="Q240" s="143"/>
      <c r="R240" s="76">
        <f t="shared" si="25"/>
        <v>0</v>
      </c>
      <c r="S240" s="144"/>
      <c r="T240" s="76">
        <f>IF(S240='x. Dropdownmenüs'!$A$38,1,0)</f>
        <v>0</v>
      </c>
      <c r="U240" s="144"/>
      <c r="V240" s="76">
        <f t="shared" si="26"/>
        <v>0</v>
      </c>
      <c r="W240" s="145" t="str">
        <f t="shared" si="27"/>
        <v>gering</v>
      </c>
      <c r="X240" s="78"/>
      <c r="Y240" s="78"/>
      <c r="Z240" s="78"/>
      <c r="AA240" s="78"/>
      <c r="AB240" s="65" t="str">
        <f>IF(K240='x. Dropdownmenüs'!$A$25,IF(OR(X240='x. Dropdownmenüs'!$A$42,Y240='x. Dropdownmenüs'!$A$46),"Tabelle 4. überprüfen","zulässig"),"anderer Versickerungstyp gewählt")</f>
        <v>anderer Versickerungstyp gewählt</v>
      </c>
      <c r="AC240" s="65" t="str">
        <f>IF(AND(K240='x. Dropdownmenüs'!$A$26,L240='x. Dropdownmenüs'!$A$33,W240="gering"),"Zulässig ohne Behandlung wenn Ae&lt;Av",IF(K240='x. Dropdownmenüs'!$A$26,IF(OR(W240="hoch",L240='x. Dropdownmenüs'!$A$33,X240='x. Dropdownmenüs'!$A$42,Y240='x. Dropdownmenüs'!$A$46),"Tabelle 4. überprüfen","zulässig"),"anderer Versickerungstyp gewählt"))</f>
        <v>anderer Versickerungstyp gewählt</v>
      </c>
      <c r="AD240" s="65" t="str">
        <f>IF(AND(K240='x. Dropdownmenüs'!$A$27,L240='x. Dropdownmenüs'!$A$33,W240="gering"),"Zulässig am Ort des Anfalls",IF(K240='x. Dropdownmenüs'!$A$27,IF(OR(W240="hoch",L240='x. Dropdownmenüs'!$A$33,X240='x. Dropdownmenüs'!$A$42,Y240='x. Dropdownmenüs'!$A$46),"Tabelle 4. überprüfen","zulässig"),"anderer Versickerungstyp gewählt"))</f>
        <v>anderer Versickerungstyp gewählt</v>
      </c>
      <c r="AE240" s="65" t="str">
        <f>IF(K240='x. Dropdownmenüs'!$A$28,IF(X240='x. Dropdownmenüs'!$A$42,"nicht zulässig",IF(OR(Y240='x. Dropdownmenüs'!$A$46),"Tabelle 4. überprüfen","zulässig mit Behandlung")),"anderer Versickerungstyp gewählt")</f>
        <v>anderer Versickerungstyp gewählt</v>
      </c>
      <c r="AF240" s="65" t="str">
        <f>IF(K240='x. Dropdownmenüs'!$A$29,"zulässig (beliebig kombinierbar)","anderer Versickerungstyp gewählt")</f>
        <v>anderer Versickerungstyp gewählt</v>
      </c>
    </row>
    <row r="241" spans="1:32" x14ac:dyDescent="0.2">
      <c r="A241" s="168"/>
      <c r="B241" s="169"/>
      <c r="C241" s="147"/>
      <c r="D241" s="129"/>
      <c r="E241" s="130"/>
      <c r="F241" s="131"/>
      <c r="G241" s="163"/>
      <c r="H241" s="135"/>
      <c r="I241" s="136" t="str">
        <f t="shared" si="21"/>
        <v/>
      </c>
      <c r="J241" s="137" t="str">
        <f t="shared" si="22"/>
        <v/>
      </c>
      <c r="K241" s="138"/>
      <c r="L241" s="78"/>
      <c r="M241" s="79"/>
      <c r="N241" s="76">
        <f t="shared" si="23"/>
        <v>0</v>
      </c>
      <c r="O241" s="143"/>
      <c r="P241" s="76">
        <f t="shared" si="24"/>
        <v>0</v>
      </c>
      <c r="Q241" s="143"/>
      <c r="R241" s="76">
        <f t="shared" si="25"/>
        <v>0</v>
      </c>
      <c r="S241" s="144"/>
      <c r="T241" s="76">
        <f>IF(S241='x. Dropdownmenüs'!$A$38,1,0)</f>
        <v>0</v>
      </c>
      <c r="U241" s="144"/>
      <c r="V241" s="76">
        <f t="shared" si="26"/>
        <v>0</v>
      </c>
      <c r="W241" s="145" t="str">
        <f t="shared" si="27"/>
        <v>gering</v>
      </c>
      <c r="X241" s="78"/>
      <c r="Y241" s="78"/>
      <c r="Z241" s="78"/>
      <c r="AA241" s="78"/>
      <c r="AB241" s="65" t="str">
        <f>IF(K241='x. Dropdownmenüs'!$A$25,IF(OR(X241='x. Dropdownmenüs'!$A$42,Y241='x. Dropdownmenüs'!$A$46),"Tabelle 4. überprüfen","zulässig"),"anderer Versickerungstyp gewählt")</f>
        <v>anderer Versickerungstyp gewählt</v>
      </c>
      <c r="AC241" s="65" t="str">
        <f>IF(AND(K241='x. Dropdownmenüs'!$A$26,L241='x. Dropdownmenüs'!$A$33,W241="gering"),"Zulässig ohne Behandlung wenn Ae&lt;Av",IF(K241='x. Dropdownmenüs'!$A$26,IF(OR(W241="hoch",L241='x. Dropdownmenüs'!$A$33,X241='x. Dropdownmenüs'!$A$42,Y241='x. Dropdownmenüs'!$A$46),"Tabelle 4. überprüfen","zulässig"),"anderer Versickerungstyp gewählt"))</f>
        <v>anderer Versickerungstyp gewählt</v>
      </c>
      <c r="AD241" s="65" t="str">
        <f>IF(AND(K241='x. Dropdownmenüs'!$A$27,L241='x. Dropdownmenüs'!$A$33,W241="gering"),"Zulässig am Ort des Anfalls",IF(K241='x. Dropdownmenüs'!$A$27,IF(OR(W241="hoch",L241='x. Dropdownmenüs'!$A$33,X241='x. Dropdownmenüs'!$A$42,Y241='x. Dropdownmenüs'!$A$46),"Tabelle 4. überprüfen","zulässig"),"anderer Versickerungstyp gewählt"))</f>
        <v>anderer Versickerungstyp gewählt</v>
      </c>
      <c r="AE241" s="65" t="str">
        <f>IF(K241='x. Dropdownmenüs'!$A$28,IF(X241='x. Dropdownmenüs'!$A$42,"nicht zulässig",IF(OR(Y241='x. Dropdownmenüs'!$A$46),"Tabelle 4. überprüfen","zulässig mit Behandlung")),"anderer Versickerungstyp gewählt")</f>
        <v>anderer Versickerungstyp gewählt</v>
      </c>
      <c r="AF241" s="65" t="str">
        <f>IF(K241='x. Dropdownmenüs'!$A$29,"zulässig (beliebig kombinierbar)","anderer Versickerungstyp gewählt")</f>
        <v>anderer Versickerungstyp gewählt</v>
      </c>
    </row>
    <row r="242" spans="1:32" x14ac:dyDescent="0.2">
      <c r="A242" s="168"/>
      <c r="B242" s="169"/>
      <c r="C242" s="147"/>
      <c r="D242" s="129"/>
      <c r="E242" s="130"/>
      <c r="F242" s="131"/>
      <c r="G242" s="163"/>
      <c r="H242" s="135"/>
      <c r="I242" s="136" t="str">
        <f t="shared" si="21"/>
        <v/>
      </c>
      <c r="J242" s="137" t="str">
        <f t="shared" si="22"/>
        <v/>
      </c>
      <c r="K242" s="138"/>
      <c r="L242" s="78"/>
      <c r="M242" s="79"/>
      <c r="N242" s="76">
        <f t="shared" si="23"/>
        <v>0</v>
      </c>
      <c r="O242" s="143"/>
      <c r="P242" s="76">
        <f t="shared" si="24"/>
        <v>0</v>
      </c>
      <c r="Q242" s="143"/>
      <c r="R242" s="76">
        <f t="shared" si="25"/>
        <v>0</v>
      </c>
      <c r="S242" s="144"/>
      <c r="T242" s="76">
        <f>IF(S242='x. Dropdownmenüs'!$A$38,1,0)</f>
        <v>0</v>
      </c>
      <c r="U242" s="144"/>
      <c r="V242" s="76">
        <f t="shared" si="26"/>
        <v>0</v>
      </c>
      <c r="W242" s="145" t="str">
        <f t="shared" si="27"/>
        <v>gering</v>
      </c>
      <c r="X242" s="78"/>
      <c r="Y242" s="78"/>
      <c r="Z242" s="78"/>
      <c r="AA242" s="78"/>
      <c r="AB242" s="65" t="str">
        <f>IF(K242='x. Dropdownmenüs'!$A$25,IF(OR(X242='x. Dropdownmenüs'!$A$42,Y242='x. Dropdownmenüs'!$A$46),"Tabelle 4. überprüfen","zulässig"),"anderer Versickerungstyp gewählt")</f>
        <v>anderer Versickerungstyp gewählt</v>
      </c>
      <c r="AC242" s="65" t="str">
        <f>IF(AND(K242='x. Dropdownmenüs'!$A$26,L242='x. Dropdownmenüs'!$A$33,W242="gering"),"Zulässig ohne Behandlung wenn Ae&lt;Av",IF(K242='x. Dropdownmenüs'!$A$26,IF(OR(W242="hoch",L242='x. Dropdownmenüs'!$A$33,X242='x. Dropdownmenüs'!$A$42,Y242='x. Dropdownmenüs'!$A$46),"Tabelle 4. überprüfen","zulässig"),"anderer Versickerungstyp gewählt"))</f>
        <v>anderer Versickerungstyp gewählt</v>
      </c>
      <c r="AD242" s="65" t="str">
        <f>IF(AND(K242='x. Dropdownmenüs'!$A$27,L242='x. Dropdownmenüs'!$A$33,W242="gering"),"Zulässig am Ort des Anfalls",IF(K242='x. Dropdownmenüs'!$A$27,IF(OR(W242="hoch",L242='x. Dropdownmenüs'!$A$33,X242='x. Dropdownmenüs'!$A$42,Y242='x. Dropdownmenüs'!$A$46),"Tabelle 4. überprüfen","zulässig"),"anderer Versickerungstyp gewählt"))</f>
        <v>anderer Versickerungstyp gewählt</v>
      </c>
      <c r="AE242" s="65" t="str">
        <f>IF(K242='x. Dropdownmenüs'!$A$28,IF(X242='x. Dropdownmenüs'!$A$42,"nicht zulässig",IF(OR(Y242='x. Dropdownmenüs'!$A$46),"Tabelle 4. überprüfen","zulässig mit Behandlung")),"anderer Versickerungstyp gewählt")</f>
        <v>anderer Versickerungstyp gewählt</v>
      </c>
      <c r="AF242" s="65" t="str">
        <f>IF(K242='x. Dropdownmenüs'!$A$29,"zulässig (beliebig kombinierbar)","anderer Versickerungstyp gewählt")</f>
        <v>anderer Versickerungstyp gewählt</v>
      </c>
    </row>
    <row r="243" spans="1:32" x14ac:dyDescent="0.2">
      <c r="A243" s="168"/>
      <c r="B243" s="169"/>
      <c r="C243" s="147"/>
      <c r="D243" s="129"/>
      <c r="E243" s="130"/>
      <c r="F243" s="131"/>
      <c r="G243" s="163"/>
      <c r="H243" s="135"/>
      <c r="I243" s="136" t="str">
        <f t="shared" si="21"/>
        <v/>
      </c>
      <c r="J243" s="137" t="str">
        <f t="shared" si="22"/>
        <v/>
      </c>
      <c r="K243" s="138"/>
      <c r="L243" s="78"/>
      <c r="M243" s="79"/>
      <c r="N243" s="76">
        <f t="shared" si="23"/>
        <v>0</v>
      </c>
      <c r="O243" s="143"/>
      <c r="P243" s="76">
        <f t="shared" si="24"/>
        <v>0</v>
      </c>
      <c r="Q243" s="143"/>
      <c r="R243" s="76">
        <f t="shared" si="25"/>
        <v>0</v>
      </c>
      <c r="S243" s="144"/>
      <c r="T243" s="76">
        <f>IF(S243='x. Dropdownmenüs'!$A$38,1,0)</f>
        <v>0</v>
      </c>
      <c r="U243" s="144"/>
      <c r="V243" s="76">
        <f t="shared" si="26"/>
        <v>0</v>
      </c>
      <c r="W243" s="145" t="str">
        <f t="shared" si="27"/>
        <v>gering</v>
      </c>
      <c r="X243" s="78"/>
      <c r="Y243" s="78"/>
      <c r="Z243" s="78"/>
      <c r="AA243" s="78"/>
      <c r="AB243" s="65" t="str">
        <f>IF(K243='x. Dropdownmenüs'!$A$25,IF(OR(X243='x. Dropdownmenüs'!$A$42,Y243='x. Dropdownmenüs'!$A$46),"Tabelle 4. überprüfen","zulässig"),"anderer Versickerungstyp gewählt")</f>
        <v>anderer Versickerungstyp gewählt</v>
      </c>
      <c r="AC243" s="65" t="str">
        <f>IF(AND(K243='x. Dropdownmenüs'!$A$26,L243='x. Dropdownmenüs'!$A$33,W243="gering"),"Zulässig ohne Behandlung wenn Ae&lt;Av",IF(K243='x. Dropdownmenüs'!$A$26,IF(OR(W243="hoch",L243='x. Dropdownmenüs'!$A$33,X243='x. Dropdownmenüs'!$A$42,Y243='x. Dropdownmenüs'!$A$46),"Tabelle 4. überprüfen","zulässig"),"anderer Versickerungstyp gewählt"))</f>
        <v>anderer Versickerungstyp gewählt</v>
      </c>
      <c r="AD243" s="65" t="str">
        <f>IF(AND(K243='x. Dropdownmenüs'!$A$27,L243='x. Dropdownmenüs'!$A$33,W243="gering"),"Zulässig am Ort des Anfalls",IF(K243='x. Dropdownmenüs'!$A$27,IF(OR(W243="hoch",L243='x. Dropdownmenüs'!$A$33,X243='x. Dropdownmenüs'!$A$42,Y243='x. Dropdownmenüs'!$A$46),"Tabelle 4. überprüfen","zulässig"),"anderer Versickerungstyp gewählt"))</f>
        <v>anderer Versickerungstyp gewählt</v>
      </c>
      <c r="AE243" s="65" t="str">
        <f>IF(K243='x. Dropdownmenüs'!$A$28,IF(X243='x. Dropdownmenüs'!$A$42,"nicht zulässig",IF(OR(Y243='x. Dropdownmenüs'!$A$46),"Tabelle 4. überprüfen","zulässig mit Behandlung")),"anderer Versickerungstyp gewählt")</f>
        <v>anderer Versickerungstyp gewählt</v>
      </c>
      <c r="AF243" s="65" t="str">
        <f>IF(K243='x. Dropdownmenüs'!$A$29,"zulässig (beliebig kombinierbar)","anderer Versickerungstyp gewählt")</f>
        <v>anderer Versickerungstyp gewählt</v>
      </c>
    </row>
    <row r="244" spans="1:32" x14ac:dyDescent="0.2">
      <c r="A244" s="168"/>
      <c r="B244" s="169"/>
      <c r="C244" s="147"/>
      <c r="D244" s="129"/>
      <c r="E244" s="130"/>
      <c r="F244" s="131"/>
      <c r="G244" s="163"/>
      <c r="H244" s="135"/>
      <c r="I244" s="136" t="str">
        <f t="shared" si="21"/>
        <v/>
      </c>
      <c r="J244" s="137" t="str">
        <f t="shared" si="22"/>
        <v/>
      </c>
      <c r="K244" s="138"/>
      <c r="L244" s="78"/>
      <c r="M244" s="79"/>
      <c r="N244" s="76">
        <f t="shared" si="23"/>
        <v>0</v>
      </c>
      <c r="O244" s="143"/>
      <c r="P244" s="76">
        <f t="shared" si="24"/>
        <v>0</v>
      </c>
      <c r="Q244" s="143"/>
      <c r="R244" s="76">
        <f t="shared" si="25"/>
        <v>0</v>
      </c>
      <c r="S244" s="144"/>
      <c r="T244" s="76">
        <f>IF(S244='x. Dropdownmenüs'!$A$38,1,0)</f>
        <v>0</v>
      </c>
      <c r="U244" s="144"/>
      <c r="V244" s="76">
        <f t="shared" si="26"/>
        <v>0</v>
      </c>
      <c r="W244" s="145" t="str">
        <f t="shared" si="27"/>
        <v>gering</v>
      </c>
      <c r="X244" s="78"/>
      <c r="Y244" s="78"/>
      <c r="Z244" s="78"/>
      <c r="AA244" s="78"/>
      <c r="AB244" s="65" t="str">
        <f>IF(K244='x. Dropdownmenüs'!$A$25,IF(OR(X244='x. Dropdownmenüs'!$A$42,Y244='x. Dropdownmenüs'!$A$46),"Tabelle 4. überprüfen","zulässig"),"anderer Versickerungstyp gewählt")</f>
        <v>anderer Versickerungstyp gewählt</v>
      </c>
      <c r="AC244" s="65" t="str">
        <f>IF(AND(K244='x. Dropdownmenüs'!$A$26,L244='x. Dropdownmenüs'!$A$33,W244="gering"),"Zulässig ohne Behandlung wenn Ae&lt;Av",IF(K244='x. Dropdownmenüs'!$A$26,IF(OR(W244="hoch",L244='x. Dropdownmenüs'!$A$33,X244='x. Dropdownmenüs'!$A$42,Y244='x. Dropdownmenüs'!$A$46),"Tabelle 4. überprüfen","zulässig"),"anderer Versickerungstyp gewählt"))</f>
        <v>anderer Versickerungstyp gewählt</v>
      </c>
      <c r="AD244" s="65" t="str">
        <f>IF(AND(K244='x. Dropdownmenüs'!$A$27,L244='x. Dropdownmenüs'!$A$33,W244="gering"),"Zulässig am Ort des Anfalls",IF(K244='x. Dropdownmenüs'!$A$27,IF(OR(W244="hoch",L244='x. Dropdownmenüs'!$A$33,X244='x. Dropdownmenüs'!$A$42,Y244='x. Dropdownmenüs'!$A$46),"Tabelle 4. überprüfen","zulässig"),"anderer Versickerungstyp gewählt"))</f>
        <v>anderer Versickerungstyp gewählt</v>
      </c>
      <c r="AE244" s="65" t="str">
        <f>IF(K244='x. Dropdownmenüs'!$A$28,IF(X244='x. Dropdownmenüs'!$A$42,"nicht zulässig",IF(OR(Y244='x. Dropdownmenüs'!$A$46),"Tabelle 4. überprüfen","zulässig mit Behandlung")),"anderer Versickerungstyp gewählt")</f>
        <v>anderer Versickerungstyp gewählt</v>
      </c>
      <c r="AF244" s="65" t="str">
        <f>IF(K244='x. Dropdownmenüs'!$A$29,"zulässig (beliebig kombinierbar)","anderer Versickerungstyp gewählt")</f>
        <v>anderer Versickerungstyp gewählt</v>
      </c>
    </row>
    <row r="245" spans="1:32" x14ac:dyDescent="0.2">
      <c r="A245" s="168"/>
      <c r="B245" s="169"/>
      <c r="C245" s="147"/>
      <c r="D245" s="129"/>
      <c r="E245" s="130"/>
      <c r="F245" s="131"/>
      <c r="G245" s="163"/>
      <c r="H245" s="135"/>
      <c r="I245" s="136" t="str">
        <f t="shared" si="21"/>
        <v/>
      </c>
      <c r="J245" s="137" t="str">
        <f t="shared" si="22"/>
        <v/>
      </c>
      <c r="K245" s="138"/>
      <c r="L245" s="78"/>
      <c r="M245" s="79"/>
      <c r="N245" s="76">
        <f t="shared" si="23"/>
        <v>0</v>
      </c>
      <c r="O245" s="143"/>
      <c r="P245" s="76">
        <f t="shared" si="24"/>
        <v>0</v>
      </c>
      <c r="Q245" s="143"/>
      <c r="R245" s="76">
        <f t="shared" si="25"/>
        <v>0</v>
      </c>
      <c r="S245" s="144"/>
      <c r="T245" s="76">
        <f>IF(S245='x. Dropdownmenüs'!$A$38,1,0)</f>
        <v>0</v>
      </c>
      <c r="U245" s="144"/>
      <c r="V245" s="76">
        <f t="shared" si="26"/>
        <v>0</v>
      </c>
      <c r="W245" s="145" t="str">
        <f t="shared" si="27"/>
        <v>gering</v>
      </c>
      <c r="X245" s="78"/>
      <c r="Y245" s="78"/>
      <c r="Z245" s="78"/>
      <c r="AA245" s="78"/>
      <c r="AB245" s="65" t="str">
        <f>IF(K245='x. Dropdownmenüs'!$A$25,IF(OR(X245='x. Dropdownmenüs'!$A$42,Y245='x. Dropdownmenüs'!$A$46),"Tabelle 4. überprüfen","zulässig"),"anderer Versickerungstyp gewählt")</f>
        <v>anderer Versickerungstyp gewählt</v>
      </c>
      <c r="AC245" s="65" t="str">
        <f>IF(AND(K245='x. Dropdownmenüs'!$A$26,L245='x. Dropdownmenüs'!$A$33,W245="gering"),"Zulässig ohne Behandlung wenn Ae&lt;Av",IF(K245='x. Dropdownmenüs'!$A$26,IF(OR(W245="hoch",L245='x. Dropdownmenüs'!$A$33,X245='x. Dropdownmenüs'!$A$42,Y245='x. Dropdownmenüs'!$A$46),"Tabelle 4. überprüfen","zulässig"),"anderer Versickerungstyp gewählt"))</f>
        <v>anderer Versickerungstyp gewählt</v>
      </c>
      <c r="AD245" s="65" t="str">
        <f>IF(AND(K245='x. Dropdownmenüs'!$A$27,L245='x. Dropdownmenüs'!$A$33,W245="gering"),"Zulässig am Ort des Anfalls",IF(K245='x. Dropdownmenüs'!$A$27,IF(OR(W245="hoch",L245='x. Dropdownmenüs'!$A$33,X245='x. Dropdownmenüs'!$A$42,Y245='x. Dropdownmenüs'!$A$46),"Tabelle 4. überprüfen","zulässig"),"anderer Versickerungstyp gewählt"))</f>
        <v>anderer Versickerungstyp gewählt</v>
      </c>
      <c r="AE245" s="65" t="str">
        <f>IF(K245='x. Dropdownmenüs'!$A$28,IF(X245='x. Dropdownmenüs'!$A$42,"nicht zulässig",IF(OR(Y245='x. Dropdownmenüs'!$A$46),"Tabelle 4. überprüfen","zulässig mit Behandlung")),"anderer Versickerungstyp gewählt")</f>
        <v>anderer Versickerungstyp gewählt</v>
      </c>
      <c r="AF245" s="65" t="str">
        <f>IF(K245='x. Dropdownmenüs'!$A$29,"zulässig (beliebig kombinierbar)","anderer Versickerungstyp gewählt")</f>
        <v>anderer Versickerungstyp gewählt</v>
      </c>
    </row>
    <row r="246" spans="1:32" x14ac:dyDescent="0.2">
      <c r="A246" s="168"/>
      <c r="B246" s="169"/>
      <c r="C246" s="147"/>
      <c r="D246" s="129"/>
      <c r="E246" s="130"/>
      <c r="F246" s="131"/>
      <c r="G246" s="163"/>
      <c r="H246" s="135"/>
      <c r="I246" s="136" t="str">
        <f t="shared" si="21"/>
        <v/>
      </c>
      <c r="J246" s="137" t="str">
        <f t="shared" si="22"/>
        <v/>
      </c>
      <c r="K246" s="138"/>
      <c r="L246" s="78"/>
      <c r="M246" s="79"/>
      <c r="N246" s="76">
        <f t="shared" si="23"/>
        <v>0</v>
      </c>
      <c r="O246" s="143"/>
      <c r="P246" s="76">
        <f t="shared" si="24"/>
        <v>0</v>
      </c>
      <c r="Q246" s="143"/>
      <c r="R246" s="76">
        <f t="shared" si="25"/>
        <v>0</v>
      </c>
      <c r="S246" s="144"/>
      <c r="T246" s="76">
        <f>IF(S246='x. Dropdownmenüs'!$A$38,1,0)</f>
        <v>0</v>
      </c>
      <c r="U246" s="144"/>
      <c r="V246" s="76">
        <f t="shared" si="26"/>
        <v>0</v>
      </c>
      <c r="W246" s="145" t="str">
        <f t="shared" si="27"/>
        <v>gering</v>
      </c>
      <c r="X246" s="78"/>
      <c r="Y246" s="78"/>
      <c r="Z246" s="78"/>
      <c r="AA246" s="78"/>
      <c r="AB246" s="65" t="str">
        <f>IF(K246='x. Dropdownmenüs'!$A$25,IF(OR(X246='x. Dropdownmenüs'!$A$42,Y246='x. Dropdownmenüs'!$A$46),"Tabelle 4. überprüfen","zulässig"),"anderer Versickerungstyp gewählt")</f>
        <v>anderer Versickerungstyp gewählt</v>
      </c>
      <c r="AC246" s="65" t="str">
        <f>IF(AND(K246='x. Dropdownmenüs'!$A$26,L246='x. Dropdownmenüs'!$A$33,W246="gering"),"Zulässig ohne Behandlung wenn Ae&lt;Av",IF(K246='x. Dropdownmenüs'!$A$26,IF(OR(W246="hoch",L246='x. Dropdownmenüs'!$A$33,X246='x. Dropdownmenüs'!$A$42,Y246='x. Dropdownmenüs'!$A$46),"Tabelle 4. überprüfen","zulässig"),"anderer Versickerungstyp gewählt"))</f>
        <v>anderer Versickerungstyp gewählt</v>
      </c>
      <c r="AD246" s="65" t="str">
        <f>IF(AND(K246='x. Dropdownmenüs'!$A$27,L246='x. Dropdownmenüs'!$A$33,W246="gering"),"Zulässig am Ort des Anfalls",IF(K246='x. Dropdownmenüs'!$A$27,IF(OR(W246="hoch",L246='x. Dropdownmenüs'!$A$33,X246='x. Dropdownmenüs'!$A$42,Y246='x. Dropdownmenüs'!$A$46),"Tabelle 4. überprüfen","zulässig"),"anderer Versickerungstyp gewählt"))</f>
        <v>anderer Versickerungstyp gewählt</v>
      </c>
      <c r="AE246" s="65" t="str">
        <f>IF(K246='x. Dropdownmenüs'!$A$28,IF(X246='x. Dropdownmenüs'!$A$42,"nicht zulässig",IF(OR(Y246='x. Dropdownmenüs'!$A$46),"Tabelle 4. überprüfen","zulässig mit Behandlung")),"anderer Versickerungstyp gewählt")</f>
        <v>anderer Versickerungstyp gewählt</v>
      </c>
      <c r="AF246" s="65" t="str">
        <f>IF(K246='x. Dropdownmenüs'!$A$29,"zulässig (beliebig kombinierbar)","anderer Versickerungstyp gewählt")</f>
        <v>anderer Versickerungstyp gewählt</v>
      </c>
    </row>
    <row r="247" spans="1:32" x14ac:dyDescent="0.2">
      <c r="A247" s="168"/>
      <c r="B247" s="169"/>
      <c r="C247" s="147"/>
      <c r="D247" s="129"/>
      <c r="E247" s="130"/>
      <c r="F247" s="131"/>
      <c r="G247" s="163"/>
      <c r="H247" s="135"/>
      <c r="I247" s="136" t="str">
        <f t="shared" si="21"/>
        <v/>
      </c>
      <c r="J247" s="137" t="str">
        <f t="shared" si="22"/>
        <v/>
      </c>
      <c r="K247" s="138"/>
      <c r="L247" s="78"/>
      <c r="M247" s="79"/>
      <c r="N247" s="76">
        <f t="shared" si="23"/>
        <v>0</v>
      </c>
      <c r="O247" s="143"/>
      <c r="P247" s="76">
        <f t="shared" si="24"/>
        <v>0</v>
      </c>
      <c r="Q247" s="143"/>
      <c r="R247" s="76">
        <f t="shared" si="25"/>
        <v>0</v>
      </c>
      <c r="S247" s="144"/>
      <c r="T247" s="76">
        <f>IF(S247='x. Dropdownmenüs'!$A$38,1,0)</f>
        <v>0</v>
      </c>
      <c r="U247" s="144"/>
      <c r="V247" s="76">
        <f t="shared" si="26"/>
        <v>0</v>
      </c>
      <c r="W247" s="145" t="str">
        <f t="shared" si="27"/>
        <v>gering</v>
      </c>
      <c r="X247" s="78"/>
      <c r="Y247" s="78"/>
      <c r="Z247" s="78"/>
      <c r="AA247" s="78"/>
      <c r="AB247" s="65" t="str">
        <f>IF(K247='x. Dropdownmenüs'!$A$25,IF(OR(X247='x. Dropdownmenüs'!$A$42,Y247='x. Dropdownmenüs'!$A$46),"Tabelle 4. überprüfen","zulässig"),"anderer Versickerungstyp gewählt")</f>
        <v>anderer Versickerungstyp gewählt</v>
      </c>
      <c r="AC247" s="65" t="str">
        <f>IF(AND(K247='x. Dropdownmenüs'!$A$26,L247='x. Dropdownmenüs'!$A$33,W247="gering"),"Zulässig ohne Behandlung wenn Ae&lt;Av",IF(K247='x. Dropdownmenüs'!$A$26,IF(OR(W247="hoch",L247='x. Dropdownmenüs'!$A$33,X247='x. Dropdownmenüs'!$A$42,Y247='x. Dropdownmenüs'!$A$46),"Tabelle 4. überprüfen","zulässig"),"anderer Versickerungstyp gewählt"))</f>
        <v>anderer Versickerungstyp gewählt</v>
      </c>
      <c r="AD247" s="65" t="str">
        <f>IF(AND(K247='x. Dropdownmenüs'!$A$27,L247='x. Dropdownmenüs'!$A$33,W247="gering"),"Zulässig am Ort des Anfalls",IF(K247='x. Dropdownmenüs'!$A$27,IF(OR(W247="hoch",L247='x. Dropdownmenüs'!$A$33,X247='x. Dropdownmenüs'!$A$42,Y247='x. Dropdownmenüs'!$A$46),"Tabelle 4. überprüfen","zulässig"),"anderer Versickerungstyp gewählt"))</f>
        <v>anderer Versickerungstyp gewählt</v>
      </c>
      <c r="AE247" s="65" t="str">
        <f>IF(K247='x. Dropdownmenüs'!$A$28,IF(X247='x. Dropdownmenüs'!$A$42,"nicht zulässig",IF(OR(Y247='x. Dropdownmenüs'!$A$46),"Tabelle 4. überprüfen","zulässig mit Behandlung")),"anderer Versickerungstyp gewählt")</f>
        <v>anderer Versickerungstyp gewählt</v>
      </c>
      <c r="AF247" s="65" t="str">
        <f>IF(K247='x. Dropdownmenüs'!$A$29,"zulässig (beliebig kombinierbar)","anderer Versickerungstyp gewählt")</f>
        <v>anderer Versickerungstyp gewählt</v>
      </c>
    </row>
    <row r="248" spans="1:32" x14ac:dyDescent="0.2">
      <c r="A248" s="168"/>
      <c r="B248" s="169"/>
      <c r="C248" s="147"/>
      <c r="D248" s="129"/>
      <c r="E248" s="130"/>
      <c r="F248" s="131"/>
      <c r="G248" s="163"/>
      <c r="H248" s="135"/>
      <c r="I248" s="136" t="str">
        <f t="shared" si="21"/>
        <v/>
      </c>
      <c r="J248" s="137" t="str">
        <f t="shared" si="22"/>
        <v/>
      </c>
      <c r="K248" s="138"/>
      <c r="L248" s="78"/>
      <c r="M248" s="79"/>
      <c r="N248" s="76">
        <f t="shared" si="23"/>
        <v>0</v>
      </c>
      <c r="O248" s="143"/>
      <c r="P248" s="76">
        <f t="shared" si="24"/>
        <v>0</v>
      </c>
      <c r="Q248" s="143"/>
      <c r="R248" s="76">
        <f t="shared" si="25"/>
        <v>0</v>
      </c>
      <c r="S248" s="144"/>
      <c r="T248" s="76">
        <f>IF(S248='x. Dropdownmenüs'!$A$38,1,0)</f>
        <v>0</v>
      </c>
      <c r="U248" s="144"/>
      <c r="V248" s="76">
        <f t="shared" si="26"/>
        <v>0</v>
      </c>
      <c r="W248" s="145" t="str">
        <f t="shared" si="27"/>
        <v>gering</v>
      </c>
      <c r="X248" s="78"/>
      <c r="Y248" s="78"/>
      <c r="Z248" s="78"/>
      <c r="AA248" s="78"/>
      <c r="AB248" s="65" t="str">
        <f>IF(K248='x. Dropdownmenüs'!$A$25,IF(OR(X248='x. Dropdownmenüs'!$A$42,Y248='x. Dropdownmenüs'!$A$46),"Tabelle 4. überprüfen","zulässig"),"anderer Versickerungstyp gewählt")</f>
        <v>anderer Versickerungstyp gewählt</v>
      </c>
      <c r="AC248" s="65" t="str">
        <f>IF(AND(K248='x. Dropdownmenüs'!$A$26,L248='x. Dropdownmenüs'!$A$33,W248="gering"),"Zulässig ohne Behandlung wenn Ae&lt;Av",IF(K248='x. Dropdownmenüs'!$A$26,IF(OR(W248="hoch",L248='x. Dropdownmenüs'!$A$33,X248='x. Dropdownmenüs'!$A$42,Y248='x. Dropdownmenüs'!$A$46),"Tabelle 4. überprüfen","zulässig"),"anderer Versickerungstyp gewählt"))</f>
        <v>anderer Versickerungstyp gewählt</v>
      </c>
      <c r="AD248" s="65" t="str">
        <f>IF(AND(K248='x. Dropdownmenüs'!$A$27,L248='x. Dropdownmenüs'!$A$33,W248="gering"),"Zulässig am Ort des Anfalls",IF(K248='x. Dropdownmenüs'!$A$27,IF(OR(W248="hoch",L248='x. Dropdownmenüs'!$A$33,X248='x. Dropdownmenüs'!$A$42,Y248='x. Dropdownmenüs'!$A$46),"Tabelle 4. überprüfen","zulässig"),"anderer Versickerungstyp gewählt"))</f>
        <v>anderer Versickerungstyp gewählt</v>
      </c>
      <c r="AE248" s="65" t="str">
        <f>IF(K248='x. Dropdownmenüs'!$A$28,IF(X248='x. Dropdownmenüs'!$A$42,"nicht zulässig",IF(OR(Y248='x. Dropdownmenüs'!$A$46),"Tabelle 4. überprüfen","zulässig mit Behandlung")),"anderer Versickerungstyp gewählt")</f>
        <v>anderer Versickerungstyp gewählt</v>
      </c>
      <c r="AF248" s="65" t="str">
        <f>IF(K248='x. Dropdownmenüs'!$A$29,"zulässig (beliebig kombinierbar)","anderer Versickerungstyp gewählt")</f>
        <v>anderer Versickerungstyp gewählt</v>
      </c>
    </row>
    <row r="249" spans="1:32" x14ac:dyDescent="0.2">
      <c r="A249" s="168"/>
      <c r="B249" s="169"/>
      <c r="C249" s="147"/>
      <c r="D249" s="129"/>
      <c r="E249" s="130"/>
      <c r="F249" s="131"/>
      <c r="G249" s="163"/>
      <c r="H249" s="135"/>
      <c r="I249" s="136" t="str">
        <f t="shared" si="21"/>
        <v/>
      </c>
      <c r="J249" s="137" t="str">
        <f t="shared" si="22"/>
        <v/>
      </c>
      <c r="K249" s="138"/>
      <c r="L249" s="78"/>
      <c r="M249" s="79"/>
      <c r="N249" s="76">
        <f t="shared" si="23"/>
        <v>0</v>
      </c>
      <c r="O249" s="143"/>
      <c r="P249" s="76">
        <f t="shared" si="24"/>
        <v>0</v>
      </c>
      <c r="Q249" s="143"/>
      <c r="R249" s="76">
        <f t="shared" si="25"/>
        <v>0</v>
      </c>
      <c r="S249" s="144"/>
      <c r="T249" s="76">
        <f>IF(S249='x. Dropdownmenüs'!$A$38,1,0)</f>
        <v>0</v>
      </c>
      <c r="U249" s="144"/>
      <c r="V249" s="76">
        <f t="shared" si="26"/>
        <v>0</v>
      </c>
      <c r="W249" s="145" t="str">
        <f t="shared" si="27"/>
        <v>gering</v>
      </c>
      <c r="X249" s="78"/>
      <c r="Y249" s="78"/>
      <c r="Z249" s="78"/>
      <c r="AA249" s="78"/>
      <c r="AB249" s="65" t="str">
        <f>IF(K249='x. Dropdownmenüs'!$A$25,IF(OR(X249='x. Dropdownmenüs'!$A$42,Y249='x. Dropdownmenüs'!$A$46),"Tabelle 4. überprüfen","zulässig"),"anderer Versickerungstyp gewählt")</f>
        <v>anderer Versickerungstyp gewählt</v>
      </c>
      <c r="AC249" s="65" t="str">
        <f>IF(AND(K249='x. Dropdownmenüs'!$A$26,L249='x. Dropdownmenüs'!$A$33,W249="gering"),"Zulässig ohne Behandlung wenn Ae&lt;Av",IF(K249='x. Dropdownmenüs'!$A$26,IF(OR(W249="hoch",L249='x. Dropdownmenüs'!$A$33,X249='x. Dropdownmenüs'!$A$42,Y249='x. Dropdownmenüs'!$A$46),"Tabelle 4. überprüfen","zulässig"),"anderer Versickerungstyp gewählt"))</f>
        <v>anderer Versickerungstyp gewählt</v>
      </c>
      <c r="AD249" s="65" t="str">
        <f>IF(AND(K249='x. Dropdownmenüs'!$A$27,L249='x. Dropdownmenüs'!$A$33,W249="gering"),"Zulässig am Ort des Anfalls",IF(K249='x. Dropdownmenüs'!$A$27,IF(OR(W249="hoch",L249='x. Dropdownmenüs'!$A$33,X249='x. Dropdownmenüs'!$A$42,Y249='x. Dropdownmenüs'!$A$46),"Tabelle 4. überprüfen","zulässig"),"anderer Versickerungstyp gewählt"))</f>
        <v>anderer Versickerungstyp gewählt</v>
      </c>
      <c r="AE249" s="65" t="str">
        <f>IF(K249='x. Dropdownmenüs'!$A$28,IF(X249='x. Dropdownmenüs'!$A$42,"nicht zulässig",IF(OR(Y249='x. Dropdownmenüs'!$A$46),"Tabelle 4. überprüfen","zulässig mit Behandlung")),"anderer Versickerungstyp gewählt")</f>
        <v>anderer Versickerungstyp gewählt</v>
      </c>
      <c r="AF249" s="65" t="str">
        <f>IF(K249='x. Dropdownmenüs'!$A$29,"zulässig (beliebig kombinierbar)","anderer Versickerungstyp gewählt")</f>
        <v>anderer Versickerungstyp gewählt</v>
      </c>
    </row>
    <row r="250" spans="1:32" x14ac:dyDescent="0.2">
      <c r="A250" s="168"/>
      <c r="B250" s="169"/>
      <c r="C250" s="147"/>
      <c r="D250" s="129"/>
      <c r="E250" s="130"/>
      <c r="F250" s="131"/>
      <c r="G250" s="163"/>
      <c r="H250" s="135"/>
      <c r="I250" s="136" t="str">
        <f t="shared" si="21"/>
        <v/>
      </c>
      <c r="J250" s="137" t="str">
        <f t="shared" si="22"/>
        <v/>
      </c>
      <c r="K250" s="138"/>
      <c r="L250" s="78"/>
      <c r="M250" s="79"/>
      <c r="N250" s="76">
        <f t="shared" si="23"/>
        <v>0</v>
      </c>
      <c r="O250" s="143"/>
      <c r="P250" s="76">
        <f t="shared" si="24"/>
        <v>0</v>
      </c>
      <c r="Q250" s="143"/>
      <c r="R250" s="76">
        <f t="shared" si="25"/>
        <v>0</v>
      </c>
      <c r="S250" s="144"/>
      <c r="T250" s="76">
        <f>IF(S250='x. Dropdownmenüs'!$A$38,1,0)</f>
        <v>0</v>
      </c>
      <c r="U250" s="144"/>
      <c r="V250" s="76">
        <f t="shared" si="26"/>
        <v>0</v>
      </c>
      <c r="W250" s="145" t="str">
        <f t="shared" si="27"/>
        <v>gering</v>
      </c>
      <c r="X250" s="78"/>
      <c r="Y250" s="78"/>
      <c r="Z250" s="78"/>
      <c r="AA250" s="78"/>
      <c r="AB250" s="65" t="str">
        <f>IF(K250='x. Dropdownmenüs'!$A$25,IF(OR(X250='x. Dropdownmenüs'!$A$42,Y250='x. Dropdownmenüs'!$A$46),"Tabelle 4. überprüfen","zulässig"),"anderer Versickerungstyp gewählt")</f>
        <v>anderer Versickerungstyp gewählt</v>
      </c>
      <c r="AC250" s="65" t="str">
        <f>IF(AND(K250='x. Dropdownmenüs'!$A$26,L250='x. Dropdownmenüs'!$A$33,W250="gering"),"Zulässig ohne Behandlung wenn Ae&lt;Av",IF(K250='x. Dropdownmenüs'!$A$26,IF(OR(W250="hoch",L250='x. Dropdownmenüs'!$A$33,X250='x. Dropdownmenüs'!$A$42,Y250='x. Dropdownmenüs'!$A$46),"Tabelle 4. überprüfen","zulässig"),"anderer Versickerungstyp gewählt"))</f>
        <v>anderer Versickerungstyp gewählt</v>
      </c>
      <c r="AD250" s="65" t="str">
        <f>IF(AND(K250='x. Dropdownmenüs'!$A$27,L250='x. Dropdownmenüs'!$A$33,W250="gering"),"Zulässig am Ort des Anfalls",IF(K250='x. Dropdownmenüs'!$A$27,IF(OR(W250="hoch",L250='x. Dropdownmenüs'!$A$33,X250='x. Dropdownmenüs'!$A$42,Y250='x. Dropdownmenüs'!$A$46),"Tabelle 4. überprüfen","zulässig"),"anderer Versickerungstyp gewählt"))</f>
        <v>anderer Versickerungstyp gewählt</v>
      </c>
      <c r="AE250" s="65" t="str">
        <f>IF(K250='x. Dropdownmenüs'!$A$28,IF(X250='x. Dropdownmenüs'!$A$42,"nicht zulässig",IF(OR(Y250='x. Dropdownmenüs'!$A$46),"Tabelle 4. überprüfen","zulässig mit Behandlung")),"anderer Versickerungstyp gewählt")</f>
        <v>anderer Versickerungstyp gewählt</v>
      </c>
      <c r="AF250" s="65" t="str">
        <f>IF(K250='x. Dropdownmenüs'!$A$29,"zulässig (beliebig kombinierbar)","anderer Versickerungstyp gewählt")</f>
        <v>anderer Versickerungstyp gewählt</v>
      </c>
    </row>
    <row r="251" spans="1:32" x14ac:dyDescent="0.2">
      <c r="A251" s="168"/>
      <c r="B251" s="169"/>
      <c r="C251" s="147"/>
      <c r="D251" s="129"/>
      <c r="E251" s="130"/>
      <c r="F251" s="131"/>
      <c r="G251" s="163"/>
      <c r="H251" s="135"/>
      <c r="I251" s="136" t="str">
        <f t="shared" si="21"/>
        <v/>
      </c>
      <c r="J251" s="137" t="str">
        <f t="shared" si="22"/>
        <v/>
      </c>
      <c r="K251" s="138"/>
      <c r="L251" s="78"/>
      <c r="M251" s="79"/>
      <c r="N251" s="76">
        <f t="shared" si="23"/>
        <v>0</v>
      </c>
      <c r="O251" s="143"/>
      <c r="P251" s="76">
        <f t="shared" si="24"/>
        <v>0</v>
      </c>
      <c r="Q251" s="143"/>
      <c r="R251" s="76">
        <f t="shared" si="25"/>
        <v>0</v>
      </c>
      <c r="S251" s="144"/>
      <c r="T251" s="76">
        <f>IF(S251='x. Dropdownmenüs'!$A$38,1,0)</f>
        <v>0</v>
      </c>
      <c r="U251" s="144"/>
      <c r="V251" s="76">
        <f t="shared" si="26"/>
        <v>0</v>
      </c>
      <c r="W251" s="145" t="str">
        <f t="shared" si="27"/>
        <v>gering</v>
      </c>
      <c r="X251" s="78"/>
      <c r="Y251" s="78"/>
      <c r="Z251" s="78"/>
      <c r="AA251" s="78"/>
      <c r="AB251" s="65" t="str">
        <f>IF(K251='x. Dropdownmenüs'!$A$25,IF(OR(X251='x. Dropdownmenüs'!$A$42,Y251='x. Dropdownmenüs'!$A$46),"Tabelle 4. überprüfen","zulässig"),"anderer Versickerungstyp gewählt")</f>
        <v>anderer Versickerungstyp gewählt</v>
      </c>
      <c r="AC251" s="65" t="str">
        <f>IF(AND(K251='x. Dropdownmenüs'!$A$26,L251='x. Dropdownmenüs'!$A$33,W251="gering"),"Zulässig ohne Behandlung wenn Ae&lt;Av",IF(K251='x. Dropdownmenüs'!$A$26,IF(OR(W251="hoch",L251='x. Dropdownmenüs'!$A$33,X251='x. Dropdownmenüs'!$A$42,Y251='x. Dropdownmenüs'!$A$46),"Tabelle 4. überprüfen","zulässig"),"anderer Versickerungstyp gewählt"))</f>
        <v>anderer Versickerungstyp gewählt</v>
      </c>
      <c r="AD251" s="65" t="str">
        <f>IF(AND(K251='x. Dropdownmenüs'!$A$27,L251='x. Dropdownmenüs'!$A$33,W251="gering"),"Zulässig am Ort des Anfalls",IF(K251='x. Dropdownmenüs'!$A$27,IF(OR(W251="hoch",L251='x. Dropdownmenüs'!$A$33,X251='x. Dropdownmenüs'!$A$42,Y251='x. Dropdownmenüs'!$A$46),"Tabelle 4. überprüfen","zulässig"),"anderer Versickerungstyp gewählt"))</f>
        <v>anderer Versickerungstyp gewählt</v>
      </c>
      <c r="AE251" s="65" t="str">
        <f>IF(K251='x. Dropdownmenüs'!$A$28,IF(X251='x. Dropdownmenüs'!$A$42,"nicht zulässig",IF(OR(Y251='x. Dropdownmenüs'!$A$46),"Tabelle 4. überprüfen","zulässig mit Behandlung")),"anderer Versickerungstyp gewählt")</f>
        <v>anderer Versickerungstyp gewählt</v>
      </c>
      <c r="AF251" s="65" t="str">
        <f>IF(K251='x. Dropdownmenüs'!$A$29,"zulässig (beliebig kombinierbar)","anderer Versickerungstyp gewählt")</f>
        <v>anderer Versickerungstyp gewählt</v>
      </c>
    </row>
    <row r="252" spans="1:32" x14ac:dyDescent="0.2">
      <c r="A252" s="168"/>
      <c r="B252" s="169"/>
      <c r="C252" s="147"/>
      <c r="D252" s="129"/>
      <c r="E252" s="130"/>
      <c r="F252" s="131"/>
      <c r="G252" s="163"/>
      <c r="H252" s="135"/>
      <c r="I252" s="136" t="str">
        <f t="shared" si="21"/>
        <v/>
      </c>
      <c r="J252" s="137" t="str">
        <f t="shared" si="22"/>
        <v/>
      </c>
      <c r="K252" s="138"/>
      <c r="L252" s="78"/>
      <c r="M252" s="79"/>
      <c r="N252" s="76">
        <f t="shared" si="23"/>
        <v>0</v>
      </c>
      <c r="O252" s="143"/>
      <c r="P252" s="76">
        <f t="shared" si="24"/>
        <v>0</v>
      </c>
      <c r="Q252" s="143"/>
      <c r="R252" s="76">
        <f t="shared" si="25"/>
        <v>0</v>
      </c>
      <c r="S252" s="144"/>
      <c r="T252" s="76">
        <f>IF(S252='x. Dropdownmenüs'!$A$38,1,0)</f>
        <v>0</v>
      </c>
      <c r="U252" s="144"/>
      <c r="V252" s="76">
        <f t="shared" si="26"/>
        <v>0</v>
      </c>
      <c r="W252" s="145" t="str">
        <f t="shared" si="27"/>
        <v>gering</v>
      </c>
      <c r="X252" s="78"/>
      <c r="Y252" s="78"/>
      <c r="Z252" s="78"/>
      <c r="AA252" s="78"/>
      <c r="AB252" s="65" t="str">
        <f>IF(K252='x. Dropdownmenüs'!$A$25,IF(OR(X252='x. Dropdownmenüs'!$A$42,Y252='x. Dropdownmenüs'!$A$46),"Tabelle 4. überprüfen","zulässig"),"anderer Versickerungstyp gewählt")</f>
        <v>anderer Versickerungstyp gewählt</v>
      </c>
      <c r="AC252" s="65" t="str">
        <f>IF(AND(K252='x. Dropdownmenüs'!$A$26,L252='x. Dropdownmenüs'!$A$33,W252="gering"),"Zulässig ohne Behandlung wenn Ae&lt;Av",IF(K252='x. Dropdownmenüs'!$A$26,IF(OR(W252="hoch",L252='x. Dropdownmenüs'!$A$33,X252='x. Dropdownmenüs'!$A$42,Y252='x. Dropdownmenüs'!$A$46),"Tabelle 4. überprüfen","zulässig"),"anderer Versickerungstyp gewählt"))</f>
        <v>anderer Versickerungstyp gewählt</v>
      </c>
      <c r="AD252" s="65" t="str">
        <f>IF(AND(K252='x. Dropdownmenüs'!$A$27,L252='x. Dropdownmenüs'!$A$33,W252="gering"),"Zulässig am Ort des Anfalls",IF(K252='x. Dropdownmenüs'!$A$27,IF(OR(W252="hoch",L252='x. Dropdownmenüs'!$A$33,X252='x. Dropdownmenüs'!$A$42,Y252='x. Dropdownmenüs'!$A$46),"Tabelle 4. überprüfen","zulässig"),"anderer Versickerungstyp gewählt"))</f>
        <v>anderer Versickerungstyp gewählt</v>
      </c>
      <c r="AE252" s="65" t="str">
        <f>IF(K252='x. Dropdownmenüs'!$A$28,IF(X252='x. Dropdownmenüs'!$A$42,"nicht zulässig",IF(OR(Y252='x. Dropdownmenüs'!$A$46),"Tabelle 4. überprüfen","zulässig mit Behandlung")),"anderer Versickerungstyp gewählt")</f>
        <v>anderer Versickerungstyp gewählt</v>
      </c>
      <c r="AF252" s="65" t="str">
        <f>IF(K252='x. Dropdownmenüs'!$A$29,"zulässig (beliebig kombinierbar)","anderer Versickerungstyp gewählt")</f>
        <v>anderer Versickerungstyp gewählt</v>
      </c>
    </row>
    <row r="253" spans="1:32" x14ac:dyDescent="0.2">
      <c r="A253" s="168"/>
      <c r="B253" s="169"/>
      <c r="C253" s="147"/>
      <c r="D253" s="129"/>
      <c r="E253" s="130"/>
      <c r="F253" s="131"/>
      <c r="G253" s="163"/>
      <c r="H253" s="135"/>
      <c r="I253" s="136" t="str">
        <f t="shared" si="21"/>
        <v/>
      </c>
      <c r="J253" s="137" t="str">
        <f t="shared" si="22"/>
        <v/>
      </c>
      <c r="K253" s="138"/>
      <c r="L253" s="78"/>
      <c r="M253" s="79"/>
      <c r="N253" s="76">
        <f t="shared" si="23"/>
        <v>0</v>
      </c>
      <c r="O253" s="143"/>
      <c r="P253" s="76">
        <f t="shared" si="24"/>
        <v>0</v>
      </c>
      <c r="Q253" s="143"/>
      <c r="R253" s="76">
        <f t="shared" si="25"/>
        <v>0</v>
      </c>
      <c r="S253" s="144"/>
      <c r="T253" s="76">
        <f>IF(S253='x. Dropdownmenüs'!$A$38,1,0)</f>
        <v>0</v>
      </c>
      <c r="U253" s="144"/>
      <c r="V253" s="76">
        <f t="shared" si="26"/>
        <v>0</v>
      </c>
      <c r="W253" s="145" t="str">
        <f t="shared" si="27"/>
        <v>gering</v>
      </c>
      <c r="X253" s="78"/>
      <c r="Y253" s="78"/>
      <c r="Z253" s="78"/>
      <c r="AA253" s="78"/>
      <c r="AB253" s="65" t="str">
        <f>IF(K253='x. Dropdownmenüs'!$A$25,IF(OR(X253='x. Dropdownmenüs'!$A$42,Y253='x. Dropdownmenüs'!$A$46),"Tabelle 4. überprüfen","zulässig"),"anderer Versickerungstyp gewählt")</f>
        <v>anderer Versickerungstyp gewählt</v>
      </c>
      <c r="AC253" s="65" t="str">
        <f>IF(AND(K253='x. Dropdownmenüs'!$A$26,L253='x. Dropdownmenüs'!$A$33,W253="gering"),"Zulässig ohne Behandlung wenn Ae&lt;Av",IF(K253='x. Dropdownmenüs'!$A$26,IF(OR(W253="hoch",L253='x. Dropdownmenüs'!$A$33,X253='x. Dropdownmenüs'!$A$42,Y253='x. Dropdownmenüs'!$A$46),"Tabelle 4. überprüfen","zulässig"),"anderer Versickerungstyp gewählt"))</f>
        <v>anderer Versickerungstyp gewählt</v>
      </c>
      <c r="AD253" s="65" t="str">
        <f>IF(AND(K253='x. Dropdownmenüs'!$A$27,L253='x. Dropdownmenüs'!$A$33,W253="gering"),"Zulässig am Ort des Anfalls",IF(K253='x. Dropdownmenüs'!$A$27,IF(OR(W253="hoch",L253='x. Dropdownmenüs'!$A$33,X253='x. Dropdownmenüs'!$A$42,Y253='x. Dropdownmenüs'!$A$46),"Tabelle 4. überprüfen","zulässig"),"anderer Versickerungstyp gewählt"))</f>
        <v>anderer Versickerungstyp gewählt</v>
      </c>
      <c r="AE253" s="65" t="str">
        <f>IF(K253='x. Dropdownmenüs'!$A$28,IF(X253='x. Dropdownmenüs'!$A$42,"nicht zulässig",IF(OR(Y253='x. Dropdownmenüs'!$A$46),"Tabelle 4. überprüfen","zulässig mit Behandlung")),"anderer Versickerungstyp gewählt")</f>
        <v>anderer Versickerungstyp gewählt</v>
      </c>
      <c r="AF253" s="65" t="str">
        <f>IF(K253='x. Dropdownmenüs'!$A$29,"zulässig (beliebig kombinierbar)","anderer Versickerungstyp gewählt")</f>
        <v>anderer Versickerungstyp gewählt</v>
      </c>
    </row>
    <row r="254" spans="1:32" x14ac:dyDescent="0.2">
      <c r="A254" s="168"/>
      <c r="B254" s="169"/>
      <c r="C254" s="147"/>
      <c r="D254" s="129"/>
      <c r="E254" s="130"/>
      <c r="F254" s="131"/>
      <c r="G254" s="163"/>
      <c r="H254" s="135"/>
      <c r="I254" s="136" t="str">
        <f t="shared" si="21"/>
        <v/>
      </c>
      <c r="J254" s="137" t="str">
        <f t="shared" si="22"/>
        <v/>
      </c>
      <c r="K254" s="138"/>
      <c r="L254" s="78"/>
      <c r="M254" s="79"/>
      <c r="N254" s="76">
        <f t="shared" si="23"/>
        <v>0</v>
      </c>
      <c r="O254" s="143"/>
      <c r="P254" s="76">
        <f t="shared" si="24"/>
        <v>0</v>
      </c>
      <c r="Q254" s="143"/>
      <c r="R254" s="76">
        <f t="shared" si="25"/>
        <v>0</v>
      </c>
      <c r="S254" s="144"/>
      <c r="T254" s="76">
        <f>IF(S254='x. Dropdownmenüs'!$A$38,1,0)</f>
        <v>0</v>
      </c>
      <c r="U254" s="144"/>
      <c r="V254" s="76">
        <f t="shared" si="26"/>
        <v>0</v>
      </c>
      <c r="W254" s="145" t="str">
        <f t="shared" si="27"/>
        <v>gering</v>
      </c>
      <c r="X254" s="78"/>
      <c r="Y254" s="78"/>
      <c r="Z254" s="78"/>
      <c r="AA254" s="78"/>
      <c r="AB254" s="65" t="str">
        <f>IF(K254='x. Dropdownmenüs'!$A$25,IF(OR(X254='x. Dropdownmenüs'!$A$42,Y254='x. Dropdownmenüs'!$A$46),"Tabelle 4. überprüfen","zulässig"),"anderer Versickerungstyp gewählt")</f>
        <v>anderer Versickerungstyp gewählt</v>
      </c>
      <c r="AC254" s="65" t="str">
        <f>IF(AND(K254='x. Dropdownmenüs'!$A$26,L254='x. Dropdownmenüs'!$A$33,W254="gering"),"Zulässig ohne Behandlung wenn Ae&lt;Av",IF(K254='x. Dropdownmenüs'!$A$26,IF(OR(W254="hoch",L254='x. Dropdownmenüs'!$A$33,X254='x. Dropdownmenüs'!$A$42,Y254='x. Dropdownmenüs'!$A$46),"Tabelle 4. überprüfen","zulässig"),"anderer Versickerungstyp gewählt"))</f>
        <v>anderer Versickerungstyp gewählt</v>
      </c>
      <c r="AD254" s="65" t="str">
        <f>IF(AND(K254='x. Dropdownmenüs'!$A$27,L254='x. Dropdownmenüs'!$A$33,W254="gering"),"Zulässig am Ort des Anfalls",IF(K254='x. Dropdownmenüs'!$A$27,IF(OR(W254="hoch",L254='x. Dropdownmenüs'!$A$33,X254='x. Dropdownmenüs'!$A$42,Y254='x. Dropdownmenüs'!$A$46),"Tabelle 4. überprüfen","zulässig"),"anderer Versickerungstyp gewählt"))</f>
        <v>anderer Versickerungstyp gewählt</v>
      </c>
      <c r="AE254" s="65" t="str">
        <f>IF(K254='x. Dropdownmenüs'!$A$28,IF(X254='x. Dropdownmenüs'!$A$42,"nicht zulässig",IF(OR(Y254='x. Dropdownmenüs'!$A$46),"Tabelle 4. überprüfen","zulässig mit Behandlung")),"anderer Versickerungstyp gewählt")</f>
        <v>anderer Versickerungstyp gewählt</v>
      </c>
      <c r="AF254" s="65" t="str">
        <f>IF(K254='x. Dropdownmenüs'!$A$29,"zulässig (beliebig kombinierbar)","anderer Versickerungstyp gewählt")</f>
        <v>anderer Versickerungstyp gewählt</v>
      </c>
    </row>
    <row r="255" spans="1:32" x14ac:dyDescent="0.2">
      <c r="A255" s="168"/>
      <c r="B255" s="169"/>
      <c r="C255" s="147"/>
      <c r="D255" s="129"/>
      <c r="E255" s="130"/>
      <c r="F255" s="131"/>
      <c r="G255" s="163"/>
      <c r="H255" s="135"/>
      <c r="I255" s="136" t="str">
        <f t="shared" si="21"/>
        <v/>
      </c>
      <c r="J255" s="137" t="str">
        <f t="shared" si="22"/>
        <v/>
      </c>
      <c r="K255" s="138"/>
      <c r="L255" s="78"/>
      <c r="M255" s="79"/>
      <c r="N255" s="76">
        <f t="shared" si="23"/>
        <v>0</v>
      </c>
      <c r="O255" s="143"/>
      <c r="P255" s="76">
        <f t="shared" si="24"/>
        <v>0</v>
      </c>
      <c r="Q255" s="143"/>
      <c r="R255" s="76">
        <f t="shared" si="25"/>
        <v>0</v>
      </c>
      <c r="S255" s="144"/>
      <c r="T255" s="76">
        <f>IF(S255='x. Dropdownmenüs'!$A$38,1,0)</f>
        <v>0</v>
      </c>
      <c r="U255" s="144"/>
      <c r="V255" s="76">
        <f t="shared" si="26"/>
        <v>0</v>
      </c>
      <c r="W255" s="145" t="str">
        <f t="shared" si="27"/>
        <v>gering</v>
      </c>
      <c r="X255" s="78"/>
      <c r="Y255" s="78"/>
      <c r="Z255" s="78"/>
      <c r="AA255" s="78"/>
      <c r="AB255" s="65" t="str">
        <f>IF(K255='x. Dropdownmenüs'!$A$25,IF(OR(X255='x. Dropdownmenüs'!$A$42,Y255='x. Dropdownmenüs'!$A$46),"Tabelle 4. überprüfen","zulässig"),"anderer Versickerungstyp gewählt")</f>
        <v>anderer Versickerungstyp gewählt</v>
      </c>
      <c r="AC255" s="65" t="str">
        <f>IF(AND(K255='x. Dropdownmenüs'!$A$26,L255='x. Dropdownmenüs'!$A$33,W255="gering"),"Zulässig ohne Behandlung wenn Ae&lt;Av",IF(K255='x. Dropdownmenüs'!$A$26,IF(OR(W255="hoch",L255='x. Dropdownmenüs'!$A$33,X255='x. Dropdownmenüs'!$A$42,Y255='x. Dropdownmenüs'!$A$46),"Tabelle 4. überprüfen","zulässig"),"anderer Versickerungstyp gewählt"))</f>
        <v>anderer Versickerungstyp gewählt</v>
      </c>
      <c r="AD255" s="65" t="str">
        <f>IF(AND(K255='x. Dropdownmenüs'!$A$27,L255='x. Dropdownmenüs'!$A$33,W255="gering"),"Zulässig am Ort des Anfalls",IF(K255='x. Dropdownmenüs'!$A$27,IF(OR(W255="hoch",L255='x. Dropdownmenüs'!$A$33,X255='x. Dropdownmenüs'!$A$42,Y255='x. Dropdownmenüs'!$A$46),"Tabelle 4. überprüfen","zulässig"),"anderer Versickerungstyp gewählt"))</f>
        <v>anderer Versickerungstyp gewählt</v>
      </c>
      <c r="AE255" s="65" t="str">
        <f>IF(K255='x. Dropdownmenüs'!$A$28,IF(X255='x. Dropdownmenüs'!$A$42,"nicht zulässig",IF(OR(Y255='x. Dropdownmenüs'!$A$46),"Tabelle 4. überprüfen","zulässig mit Behandlung")),"anderer Versickerungstyp gewählt")</f>
        <v>anderer Versickerungstyp gewählt</v>
      </c>
      <c r="AF255" s="65" t="str">
        <f>IF(K255='x. Dropdownmenüs'!$A$29,"zulässig (beliebig kombinierbar)","anderer Versickerungstyp gewählt")</f>
        <v>anderer Versickerungstyp gewählt</v>
      </c>
    </row>
    <row r="256" spans="1:32" x14ac:dyDescent="0.2">
      <c r="A256" s="168"/>
      <c r="B256" s="169"/>
      <c r="C256" s="147"/>
      <c r="D256" s="129"/>
      <c r="E256" s="130"/>
      <c r="F256" s="131"/>
      <c r="G256" s="163"/>
      <c r="H256" s="135"/>
      <c r="I256" s="136" t="str">
        <f t="shared" si="21"/>
        <v/>
      </c>
      <c r="J256" s="137" t="str">
        <f t="shared" si="22"/>
        <v/>
      </c>
      <c r="K256" s="138"/>
      <c r="L256" s="78"/>
      <c r="M256" s="79"/>
      <c r="N256" s="76">
        <f t="shared" si="23"/>
        <v>0</v>
      </c>
      <c r="O256" s="143"/>
      <c r="P256" s="76">
        <f t="shared" si="24"/>
        <v>0</v>
      </c>
      <c r="Q256" s="143"/>
      <c r="R256" s="76">
        <f t="shared" si="25"/>
        <v>0</v>
      </c>
      <c r="S256" s="144"/>
      <c r="T256" s="76">
        <f>IF(S256='x. Dropdownmenüs'!$A$38,1,0)</f>
        <v>0</v>
      </c>
      <c r="U256" s="144"/>
      <c r="V256" s="76">
        <f t="shared" si="26"/>
        <v>0</v>
      </c>
      <c r="W256" s="145" t="str">
        <f t="shared" si="27"/>
        <v>gering</v>
      </c>
      <c r="X256" s="78"/>
      <c r="Y256" s="78"/>
      <c r="Z256" s="78"/>
      <c r="AA256" s="78"/>
      <c r="AB256" s="65" t="str">
        <f>IF(K256='x. Dropdownmenüs'!$A$25,IF(OR(X256='x. Dropdownmenüs'!$A$42,Y256='x. Dropdownmenüs'!$A$46),"Tabelle 4. überprüfen","zulässig"),"anderer Versickerungstyp gewählt")</f>
        <v>anderer Versickerungstyp gewählt</v>
      </c>
      <c r="AC256" s="65" t="str">
        <f>IF(AND(K256='x. Dropdownmenüs'!$A$26,L256='x. Dropdownmenüs'!$A$33,W256="gering"),"Zulässig ohne Behandlung wenn Ae&lt;Av",IF(K256='x. Dropdownmenüs'!$A$26,IF(OR(W256="hoch",L256='x. Dropdownmenüs'!$A$33,X256='x. Dropdownmenüs'!$A$42,Y256='x. Dropdownmenüs'!$A$46),"Tabelle 4. überprüfen","zulässig"),"anderer Versickerungstyp gewählt"))</f>
        <v>anderer Versickerungstyp gewählt</v>
      </c>
      <c r="AD256" s="65" t="str">
        <f>IF(AND(K256='x. Dropdownmenüs'!$A$27,L256='x. Dropdownmenüs'!$A$33,W256="gering"),"Zulässig am Ort des Anfalls",IF(K256='x. Dropdownmenüs'!$A$27,IF(OR(W256="hoch",L256='x. Dropdownmenüs'!$A$33,X256='x. Dropdownmenüs'!$A$42,Y256='x. Dropdownmenüs'!$A$46),"Tabelle 4. überprüfen","zulässig"),"anderer Versickerungstyp gewählt"))</f>
        <v>anderer Versickerungstyp gewählt</v>
      </c>
      <c r="AE256" s="65" t="str">
        <f>IF(K256='x. Dropdownmenüs'!$A$28,IF(X256='x. Dropdownmenüs'!$A$42,"nicht zulässig",IF(OR(Y256='x. Dropdownmenüs'!$A$46),"Tabelle 4. überprüfen","zulässig mit Behandlung")),"anderer Versickerungstyp gewählt")</f>
        <v>anderer Versickerungstyp gewählt</v>
      </c>
      <c r="AF256" s="65" t="str">
        <f>IF(K256='x. Dropdownmenüs'!$A$29,"zulässig (beliebig kombinierbar)","anderer Versickerungstyp gewählt")</f>
        <v>anderer Versickerungstyp gewählt</v>
      </c>
    </row>
    <row r="257" spans="1:32" x14ac:dyDescent="0.2">
      <c r="A257" s="168"/>
      <c r="B257" s="169"/>
      <c r="C257" s="147"/>
      <c r="D257" s="129"/>
      <c r="E257" s="130"/>
      <c r="F257" s="131"/>
      <c r="G257" s="163"/>
      <c r="H257" s="135"/>
      <c r="I257" s="136" t="str">
        <f t="shared" si="21"/>
        <v/>
      </c>
      <c r="J257" s="137" t="str">
        <f t="shared" si="22"/>
        <v/>
      </c>
      <c r="K257" s="138"/>
      <c r="L257" s="78"/>
      <c r="M257" s="79"/>
      <c r="N257" s="76">
        <f t="shared" si="23"/>
        <v>0</v>
      </c>
      <c r="O257" s="143"/>
      <c r="P257" s="76">
        <f t="shared" si="24"/>
        <v>0</v>
      </c>
      <c r="Q257" s="143"/>
      <c r="R257" s="76">
        <f t="shared" si="25"/>
        <v>0</v>
      </c>
      <c r="S257" s="144"/>
      <c r="T257" s="76">
        <f>IF(S257='x. Dropdownmenüs'!$A$38,1,0)</f>
        <v>0</v>
      </c>
      <c r="U257" s="144"/>
      <c r="V257" s="76">
        <f t="shared" si="26"/>
        <v>0</v>
      </c>
      <c r="W257" s="145" t="str">
        <f t="shared" si="27"/>
        <v>gering</v>
      </c>
      <c r="X257" s="78"/>
      <c r="Y257" s="78"/>
      <c r="Z257" s="78"/>
      <c r="AA257" s="78"/>
      <c r="AB257" s="65" t="str">
        <f>IF(K257='x. Dropdownmenüs'!$A$25,IF(OR(X257='x. Dropdownmenüs'!$A$42,Y257='x. Dropdownmenüs'!$A$46),"Tabelle 4. überprüfen","zulässig"),"anderer Versickerungstyp gewählt")</f>
        <v>anderer Versickerungstyp gewählt</v>
      </c>
      <c r="AC257" s="65" t="str">
        <f>IF(AND(K257='x. Dropdownmenüs'!$A$26,L257='x. Dropdownmenüs'!$A$33,W257="gering"),"Zulässig ohne Behandlung wenn Ae&lt;Av",IF(K257='x. Dropdownmenüs'!$A$26,IF(OR(W257="hoch",L257='x. Dropdownmenüs'!$A$33,X257='x. Dropdownmenüs'!$A$42,Y257='x. Dropdownmenüs'!$A$46),"Tabelle 4. überprüfen","zulässig"),"anderer Versickerungstyp gewählt"))</f>
        <v>anderer Versickerungstyp gewählt</v>
      </c>
      <c r="AD257" s="65" t="str">
        <f>IF(AND(K257='x. Dropdownmenüs'!$A$27,L257='x. Dropdownmenüs'!$A$33,W257="gering"),"Zulässig am Ort des Anfalls",IF(K257='x. Dropdownmenüs'!$A$27,IF(OR(W257="hoch",L257='x. Dropdownmenüs'!$A$33,X257='x. Dropdownmenüs'!$A$42,Y257='x. Dropdownmenüs'!$A$46),"Tabelle 4. überprüfen","zulässig"),"anderer Versickerungstyp gewählt"))</f>
        <v>anderer Versickerungstyp gewählt</v>
      </c>
      <c r="AE257" s="65" t="str">
        <f>IF(K257='x. Dropdownmenüs'!$A$28,IF(X257='x. Dropdownmenüs'!$A$42,"nicht zulässig",IF(OR(Y257='x. Dropdownmenüs'!$A$46),"Tabelle 4. überprüfen","zulässig mit Behandlung")),"anderer Versickerungstyp gewählt")</f>
        <v>anderer Versickerungstyp gewählt</v>
      </c>
      <c r="AF257" s="65" t="str">
        <f>IF(K257='x. Dropdownmenüs'!$A$29,"zulässig (beliebig kombinierbar)","anderer Versickerungstyp gewählt")</f>
        <v>anderer Versickerungstyp gewählt</v>
      </c>
    </row>
    <row r="258" spans="1:32" x14ac:dyDescent="0.2">
      <c r="A258" s="168"/>
      <c r="B258" s="169"/>
      <c r="C258" s="147"/>
      <c r="D258" s="129"/>
      <c r="E258" s="130"/>
      <c r="F258" s="131"/>
      <c r="G258" s="163"/>
      <c r="H258" s="135"/>
      <c r="I258" s="136" t="str">
        <f t="shared" si="21"/>
        <v/>
      </c>
      <c r="J258" s="137" t="str">
        <f t="shared" si="22"/>
        <v/>
      </c>
      <c r="K258" s="138"/>
      <c r="L258" s="78"/>
      <c r="M258" s="79"/>
      <c r="N258" s="76">
        <f t="shared" si="23"/>
        <v>0</v>
      </c>
      <c r="O258" s="143"/>
      <c r="P258" s="76">
        <f t="shared" si="24"/>
        <v>0</v>
      </c>
      <c r="Q258" s="143"/>
      <c r="R258" s="76">
        <f t="shared" si="25"/>
        <v>0</v>
      </c>
      <c r="S258" s="144"/>
      <c r="T258" s="76">
        <f>IF(S258='x. Dropdownmenüs'!$A$38,1,0)</f>
        <v>0</v>
      </c>
      <c r="U258" s="144"/>
      <c r="V258" s="76">
        <f t="shared" si="26"/>
        <v>0</v>
      </c>
      <c r="W258" s="145" t="str">
        <f t="shared" si="27"/>
        <v>gering</v>
      </c>
      <c r="X258" s="78"/>
      <c r="Y258" s="78"/>
      <c r="Z258" s="78"/>
      <c r="AA258" s="78"/>
      <c r="AB258" s="65" t="str">
        <f>IF(K258='x. Dropdownmenüs'!$A$25,IF(OR(X258='x. Dropdownmenüs'!$A$42,Y258='x. Dropdownmenüs'!$A$46),"Tabelle 4. überprüfen","zulässig"),"anderer Versickerungstyp gewählt")</f>
        <v>anderer Versickerungstyp gewählt</v>
      </c>
      <c r="AC258" s="65" t="str">
        <f>IF(AND(K258='x. Dropdownmenüs'!$A$26,L258='x. Dropdownmenüs'!$A$33,W258="gering"),"Zulässig ohne Behandlung wenn Ae&lt;Av",IF(K258='x. Dropdownmenüs'!$A$26,IF(OR(W258="hoch",L258='x. Dropdownmenüs'!$A$33,X258='x. Dropdownmenüs'!$A$42,Y258='x. Dropdownmenüs'!$A$46),"Tabelle 4. überprüfen","zulässig"),"anderer Versickerungstyp gewählt"))</f>
        <v>anderer Versickerungstyp gewählt</v>
      </c>
      <c r="AD258" s="65" t="str">
        <f>IF(AND(K258='x. Dropdownmenüs'!$A$27,L258='x. Dropdownmenüs'!$A$33,W258="gering"),"Zulässig am Ort des Anfalls",IF(K258='x. Dropdownmenüs'!$A$27,IF(OR(W258="hoch",L258='x. Dropdownmenüs'!$A$33,X258='x. Dropdownmenüs'!$A$42,Y258='x. Dropdownmenüs'!$A$46),"Tabelle 4. überprüfen","zulässig"),"anderer Versickerungstyp gewählt"))</f>
        <v>anderer Versickerungstyp gewählt</v>
      </c>
      <c r="AE258" s="65" t="str">
        <f>IF(K258='x. Dropdownmenüs'!$A$28,IF(X258='x. Dropdownmenüs'!$A$42,"nicht zulässig",IF(OR(Y258='x. Dropdownmenüs'!$A$46),"Tabelle 4. überprüfen","zulässig mit Behandlung")),"anderer Versickerungstyp gewählt")</f>
        <v>anderer Versickerungstyp gewählt</v>
      </c>
      <c r="AF258" s="65" t="str">
        <f>IF(K258='x. Dropdownmenüs'!$A$29,"zulässig (beliebig kombinierbar)","anderer Versickerungstyp gewählt")</f>
        <v>anderer Versickerungstyp gewählt</v>
      </c>
    </row>
    <row r="259" spans="1:32" x14ac:dyDescent="0.2">
      <c r="A259" s="168"/>
      <c r="B259" s="169"/>
      <c r="C259" s="147"/>
      <c r="D259" s="129"/>
      <c r="E259" s="130"/>
      <c r="F259" s="131"/>
      <c r="G259" s="163"/>
      <c r="H259" s="135"/>
      <c r="I259" s="136" t="str">
        <f t="shared" si="21"/>
        <v/>
      </c>
      <c r="J259" s="137" t="str">
        <f t="shared" si="22"/>
        <v/>
      </c>
      <c r="K259" s="138"/>
      <c r="L259" s="78"/>
      <c r="M259" s="79"/>
      <c r="N259" s="76">
        <f t="shared" si="23"/>
        <v>0</v>
      </c>
      <c r="O259" s="143"/>
      <c r="P259" s="76">
        <f t="shared" si="24"/>
        <v>0</v>
      </c>
      <c r="Q259" s="143"/>
      <c r="R259" s="76">
        <f t="shared" si="25"/>
        <v>0</v>
      </c>
      <c r="S259" s="144"/>
      <c r="T259" s="76">
        <f>IF(S259='x. Dropdownmenüs'!$A$38,1,0)</f>
        <v>0</v>
      </c>
      <c r="U259" s="144"/>
      <c r="V259" s="76">
        <f t="shared" si="26"/>
        <v>0</v>
      </c>
      <c r="W259" s="145" t="str">
        <f t="shared" si="27"/>
        <v>gering</v>
      </c>
      <c r="X259" s="78"/>
      <c r="Y259" s="78"/>
      <c r="Z259" s="78"/>
      <c r="AA259" s="78"/>
      <c r="AB259" s="65" t="str">
        <f>IF(K259='x. Dropdownmenüs'!$A$25,IF(OR(X259='x. Dropdownmenüs'!$A$42,Y259='x. Dropdownmenüs'!$A$46),"Tabelle 4. überprüfen","zulässig"),"anderer Versickerungstyp gewählt")</f>
        <v>anderer Versickerungstyp gewählt</v>
      </c>
      <c r="AC259" s="65" t="str">
        <f>IF(AND(K259='x. Dropdownmenüs'!$A$26,L259='x. Dropdownmenüs'!$A$33,W259="gering"),"Zulässig ohne Behandlung wenn Ae&lt;Av",IF(K259='x. Dropdownmenüs'!$A$26,IF(OR(W259="hoch",L259='x. Dropdownmenüs'!$A$33,X259='x. Dropdownmenüs'!$A$42,Y259='x. Dropdownmenüs'!$A$46),"Tabelle 4. überprüfen","zulässig"),"anderer Versickerungstyp gewählt"))</f>
        <v>anderer Versickerungstyp gewählt</v>
      </c>
      <c r="AD259" s="65" t="str">
        <f>IF(AND(K259='x. Dropdownmenüs'!$A$27,L259='x. Dropdownmenüs'!$A$33,W259="gering"),"Zulässig am Ort des Anfalls",IF(K259='x. Dropdownmenüs'!$A$27,IF(OR(W259="hoch",L259='x. Dropdownmenüs'!$A$33,X259='x. Dropdownmenüs'!$A$42,Y259='x. Dropdownmenüs'!$A$46),"Tabelle 4. überprüfen","zulässig"),"anderer Versickerungstyp gewählt"))</f>
        <v>anderer Versickerungstyp gewählt</v>
      </c>
      <c r="AE259" s="65" t="str">
        <f>IF(K259='x. Dropdownmenüs'!$A$28,IF(X259='x. Dropdownmenüs'!$A$42,"nicht zulässig",IF(OR(Y259='x. Dropdownmenüs'!$A$46),"Tabelle 4. überprüfen","zulässig mit Behandlung")),"anderer Versickerungstyp gewählt")</f>
        <v>anderer Versickerungstyp gewählt</v>
      </c>
      <c r="AF259" s="65" t="str">
        <f>IF(K259='x. Dropdownmenüs'!$A$29,"zulässig (beliebig kombinierbar)","anderer Versickerungstyp gewählt")</f>
        <v>anderer Versickerungstyp gewählt</v>
      </c>
    </row>
    <row r="260" spans="1:32" x14ac:dyDescent="0.2">
      <c r="A260" s="168"/>
      <c r="B260" s="169"/>
      <c r="C260" s="147"/>
      <c r="D260" s="129"/>
      <c r="E260" s="130"/>
      <c r="F260" s="131"/>
      <c r="G260" s="163"/>
      <c r="H260" s="135"/>
      <c r="I260" s="136" t="str">
        <f t="shared" si="21"/>
        <v/>
      </c>
      <c r="J260" s="137" t="str">
        <f t="shared" si="22"/>
        <v/>
      </c>
      <c r="K260" s="138"/>
      <c r="L260" s="78"/>
      <c r="M260" s="79"/>
      <c r="N260" s="76">
        <f t="shared" si="23"/>
        <v>0</v>
      </c>
      <c r="O260" s="143"/>
      <c r="P260" s="76">
        <f t="shared" si="24"/>
        <v>0</v>
      </c>
      <c r="Q260" s="143"/>
      <c r="R260" s="76">
        <f t="shared" si="25"/>
        <v>0</v>
      </c>
      <c r="S260" s="144"/>
      <c r="T260" s="76">
        <f>IF(S260='x. Dropdownmenüs'!$A$38,1,0)</f>
        <v>0</v>
      </c>
      <c r="U260" s="144"/>
      <c r="V260" s="76">
        <f t="shared" si="26"/>
        <v>0</v>
      </c>
      <c r="W260" s="145" t="str">
        <f t="shared" si="27"/>
        <v>gering</v>
      </c>
      <c r="X260" s="78"/>
      <c r="Y260" s="78"/>
      <c r="Z260" s="78"/>
      <c r="AA260" s="78"/>
      <c r="AB260" s="65" t="str">
        <f>IF(K260='x. Dropdownmenüs'!$A$25,IF(OR(X260='x. Dropdownmenüs'!$A$42,Y260='x. Dropdownmenüs'!$A$46),"Tabelle 4. überprüfen","zulässig"),"anderer Versickerungstyp gewählt")</f>
        <v>anderer Versickerungstyp gewählt</v>
      </c>
      <c r="AC260" s="65" t="str">
        <f>IF(AND(K260='x. Dropdownmenüs'!$A$26,L260='x. Dropdownmenüs'!$A$33,W260="gering"),"Zulässig ohne Behandlung wenn Ae&lt;Av",IF(K260='x. Dropdownmenüs'!$A$26,IF(OR(W260="hoch",L260='x. Dropdownmenüs'!$A$33,X260='x. Dropdownmenüs'!$A$42,Y260='x. Dropdownmenüs'!$A$46),"Tabelle 4. überprüfen","zulässig"),"anderer Versickerungstyp gewählt"))</f>
        <v>anderer Versickerungstyp gewählt</v>
      </c>
      <c r="AD260" s="65" t="str">
        <f>IF(AND(K260='x. Dropdownmenüs'!$A$27,L260='x. Dropdownmenüs'!$A$33,W260="gering"),"Zulässig am Ort des Anfalls",IF(K260='x. Dropdownmenüs'!$A$27,IF(OR(W260="hoch",L260='x. Dropdownmenüs'!$A$33,X260='x. Dropdownmenüs'!$A$42,Y260='x. Dropdownmenüs'!$A$46),"Tabelle 4. überprüfen","zulässig"),"anderer Versickerungstyp gewählt"))</f>
        <v>anderer Versickerungstyp gewählt</v>
      </c>
      <c r="AE260" s="65" t="str">
        <f>IF(K260='x. Dropdownmenüs'!$A$28,IF(X260='x. Dropdownmenüs'!$A$42,"nicht zulässig",IF(OR(Y260='x. Dropdownmenüs'!$A$46),"Tabelle 4. überprüfen","zulässig mit Behandlung")),"anderer Versickerungstyp gewählt")</f>
        <v>anderer Versickerungstyp gewählt</v>
      </c>
      <c r="AF260" s="65" t="str">
        <f>IF(K260='x. Dropdownmenüs'!$A$29,"zulässig (beliebig kombinierbar)","anderer Versickerungstyp gewählt")</f>
        <v>anderer Versickerungstyp gewählt</v>
      </c>
    </row>
    <row r="261" spans="1:32" x14ac:dyDescent="0.2">
      <c r="A261" s="168"/>
      <c r="B261" s="169"/>
      <c r="C261" s="147"/>
      <c r="D261" s="129"/>
      <c r="E261" s="130"/>
      <c r="F261" s="131"/>
      <c r="G261" s="163"/>
      <c r="H261" s="135"/>
      <c r="I261" s="136" t="str">
        <f t="shared" si="21"/>
        <v/>
      </c>
      <c r="J261" s="137" t="str">
        <f t="shared" si="22"/>
        <v/>
      </c>
      <c r="K261" s="138"/>
      <c r="L261" s="78"/>
      <c r="M261" s="79"/>
      <c r="N261" s="76">
        <f t="shared" si="23"/>
        <v>0</v>
      </c>
      <c r="O261" s="143"/>
      <c r="P261" s="76">
        <f t="shared" si="24"/>
        <v>0</v>
      </c>
      <c r="Q261" s="143"/>
      <c r="R261" s="76">
        <f t="shared" si="25"/>
        <v>0</v>
      </c>
      <c r="S261" s="144"/>
      <c r="T261" s="76">
        <f>IF(S261='x. Dropdownmenüs'!$A$38,1,0)</f>
        <v>0</v>
      </c>
      <c r="U261" s="144"/>
      <c r="V261" s="76">
        <f t="shared" si="26"/>
        <v>0</v>
      </c>
      <c r="W261" s="145" t="str">
        <f t="shared" si="27"/>
        <v>gering</v>
      </c>
      <c r="X261" s="78"/>
      <c r="Y261" s="78"/>
      <c r="Z261" s="78"/>
      <c r="AA261" s="78"/>
      <c r="AB261" s="65" t="str">
        <f>IF(K261='x. Dropdownmenüs'!$A$25,IF(OR(X261='x. Dropdownmenüs'!$A$42,Y261='x. Dropdownmenüs'!$A$46),"Tabelle 4. überprüfen","zulässig"),"anderer Versickerungstyp gewählt")</f>
        <v>anderer Versickerungstyp gewählt</v>
      </c>
      <c r="AC261" s="65" t="str">
        <f>IF(AND(K261='x. Dropdownmenüs'!$A$26,L261='x. Dropdownmenüs'!$A$33,W261="gering"),"Zulässig ohne Behandlung wenn Ae&lt;Av",IF(K261='x. Dropdownmenüs'!$A$26,IF(OR(W261="hoch",L261='x. Dropdownmenüs'!$A$33,X261='x. Dropdownmenüs'!$A$42,Y261='x. Dropdownmenüs'!$A$46),"Tabelle 4. überprüfen","zulässig"),"anderer Versickerungstyp gewählt"))</f>
        <v>anderer Versickerungstyp gewählt</v>
      </c>
      <c r="AD261" s="65" t="str">
        <f>IF(AND(K261='x. Dropdownmenüs'!$A$27,L261='x. Dropdownmenüs'!$A$33,W261="gering"),"Zulässig am Ort des Anfalls",IF(K261='x. Dropdownmenüs'!$A$27,IF(OR(W261="hoch",L261='x. Dropdownmenüs'!$A$33,X261='x. Dropdownmenüs'!$A$42,Y261='x. Dropdownmenüs'!$A$46),"Tabelle 4. überprüfen","zulässig"),"anderer Versickerungstyp gewählt"))</f>
        <v>anderer Versickerungstyp gewählt</v>
      </c>
      <c r="AE261" s="65" t="str">
        <f>IF(K261='x. Dropdownmenüs'!$A$28,IF(X261='x. Dropdownmenüs'!$A$42,"nicht zulässig",IF(OR(Y261='x. Dropdownmenüs'!$A$46),"Tabelle 4. überprüfen","zulässig mit Behandlung")),"anderer Versickerungstyp gewählt")</f>
        <v>anderer Versickerungstyp gewählt</v>
      </c>
      <c r="AF261" s="65" t="str">
        <f>IF(K261='x. Dropdownmenüs'!$A$29,"zulässig (beliebig kombinierbar)","anderer Versickerungstyp gewählt")</f>
        <v>anderer Versickerungstyp gewählt</v>
      </c>
    </row>
    <row r="262" spans="1:32" x14ac:dyDescent="0.2">
      <c r="A262" s="168"/>
      <c r="B262" s="169"/>
      <c r="C262" s="147"/>
      <c r="D262" s="129"/>
      <c r="E262" s="130"/>
      <c r="F262" s="131"/>
      <c r="G262" s="163"/>
      <c r="H262" s="135"/>
      <c r="I262" s="136" t="str">
        <f t="shared" si="21"/>
        <v/>
      </c>
      <c r="J262" s="137" t="str">
        <f t="shared" si="22"/>
        <v/>
      </c>
      <c r="K262" s="138"/>
      <c r="L262" s="78"/>
      <c r="M262" s="79"/>
      <c r="N262" s="76">
        <f t="shared" si="23"/>
        <v>0</v>
      </c>
      <c r="O262" s="143"/>
      <c r="P262" s="76">
        <f t="shared" si="24"/>
        <v>0</v>
      </c>
      <c r="Q262" s="143"/>
      <c r="R262" s="76">
        <f t="shared" si="25"/>
        <v>0</v>
      </c>
      <c r="S262" s="144"/>
      <c r="T262" s="76">
        <f>IF(S262='x. Dropdownmenüs'!$A$38,1,0)</f>
        <v>0</v>
      </c>
      <c r="U262" s="144"/>
      <c r="V262" s="76">
        <f t="shared" si="26"/>
        <v>0</v>
      </c>
      <c r="W262" s="145" t="str">
        <f t="shared" si="27"/>
        <v>gering</v>
      </c>
      <c r="X262" s="78"/>
      <c r="Y262" s="78"/>
      <c r="Z262" s="78"/>
      <c r="AA262" s="78"/>
      <c r="AB262" s="65" t="str">
        <f>IF(K262='x. Dropdownmenüs'!$A$25,IF(OR(X262='x. Dropdownmenüs'!$A$42,Y262='x. Dropdownmenüs'!$A$46),"Tabelle 4. überprüfen","zulässig"),"anderer Versickerungstyp gewählt")</f>
        <v>anderer Versickerungstyp gewählt</v>
      </c>
      <c r="AC262" s="65" t="str">
        <f>IF(AND(K262='x. Dropdownmenüs'!$A$26,L262='x. Dropdownmenüs'!$A$33,W262="gering"),"Zulässig ohne Behandlung wenn Ae&lt;Av",IF(K262='x. Dropdownmenüs'!$A$26,IF(OR(W262="hoch",L262='x. Dropdownmenüs'!$A$33,X262='x. Dropdownmenüs'!$A$42,Y262='x. Dropdownmenüs'!$A$46),"Tabelle 4. überprüfen","zulässig"),"anderer Versickerungstyp gewählt"))</f>
        <v>anderer Versickerungstyp gewählt</v>
      </c>
      <c r="AD262" s="65" t="str">
        <f>IF(AND(K262='x. Dropdownmenüs'!$A$27,L262='x. Dropdownmenüs'!$A$33,W262="gering"),"Zulässig am Ort des Anfalls",IF(K262='x. Dropdownmenüs'!$A$27,IF(OR(W262="hoch",L262='x. Dropdownmenüs'!$A$33,X262='x. Dropdownmenüs'!$A$42,Y262='x. Dropdownmenüs'!$A$46),"Tabelle 4. überprüfen","zulässig"),"anderer Versickerungstyp gewählt"))</f>
        <v>anderer Versickerungstyp gewählt</v>
      </c>
      <c r="AE262" s="65" t="str">
        <f>IF(K262='x. Dropdownmenüs'!$A$28,IF(X262='x. Dropdownmenüs'!$A$42,"nicht zulässig",IF(OR(Y262='x. Dropdownmenüs'!$A$46),"Tabelle 4. überprüfen","zulässig mit Behandlung")),"anderer Versickerungstyp gewählt")</f>
        <v>anderer Versickerungstyp gewählt</v>
      </c>
      <c r="AF262" s="65" t="str">
        <f>IF(K262='x. Dropdownmenüs'!$A$29,"zulässig (beliebig kombinierbar)","anderer Versickerungstyp gewählt")</f>
        <v>anderer Versickerungstyp gewählt</v>
      </c>
    </row>
    <row r="263" spans="1:32" x14ac:dyDescent="0.2">
      <c r="A263" s="168"/>
      <c r="B263" s="169"/>
      <c r="C263" s="147"/>
      <c r="D263" s="129"/>
      <c r="E263" s="130"/>
      <c r="F263" s="131"/>
      <c r="G263" s="163"/>
      <c r="H263" s="135"/>
      <c r="I263" s="136" t="str">
        <f t="shared" si="21"/>
        <v/>
      </c>
      <c r="J263" s="137" t="str">
        <f t="shared" si="22"/>
        <v/>
      </c>
      <c r="K263" s="138"/>
      <c r="L263" s="78"/>
      <c r="M263" s="79"/>
      <c r="N263" s="76">
        <f t="shared" si="23"/>
        <v>0</v>
      </c>
      <c r="O263" s="143"/>
      <c r="P263" s="76">
        <f t="shared" si="24"/>
        <v>0</v>
      </c>
      <c r="Q263" s="143"/>
      <c r="R263" s="76">
        <f t="shared" si="25"/>
        <v>0</v>
      </c>
      <c r="S263" s="144"/>
      <c r="T263" s="76">
        <f>IF(S263='x. Dropdownmenüs'!$A$38,1,0)</f>
        <v>0</v>
      </c>
      <c r="U263" s="144"/>
      <c r="V263" s="76">
        <f t="shared" si="26"/>
        <v>0</v>
      </c>
      <c r="W263" s="145" t="str">
        <f t="shared" si="27"/>
        <v>gering</v>
      </c>
      <c r="X263" s="78"/>
      <c r="Y263" s="78"/>
      <c r="Z263" s="78"/>
      <c r="AA263" s="78"/>
      <c r="AB263" s="65" t="str">
        <f>IF(K263='x. Dropdownmenüs'!$A$25,IF(OR(X263='x. Dropdownmenüs'!$A$42,Y263='x. Dropdownmenüs'!$A$46),"Tabelle 4. überprüfen","zulässig"),"anderer Versickerungstyp gewählt")</f>
        <v>anderer Versickerungstyp gewählt</v>
      </c>
      <c r="AC263" s="65" t="str">
        <f>IF(AND(K263='x. Dropdownmenüs'!$A$26,L263='x. Dropdownmenüs'!$A$33,W263="gering"),"Zulässig ohne Behandlung wenn Ae&lt;Av",IF(K263='x. Dropdownmenüs'!$A$26,IF(OR(W263="hoch",L263='x. Dropdownmenüs'!$A$33,X263='x. Dropdownmenüs'!$A$42,Y263='x. Dropdownmenüs'!$A$46),"Tabelle 4. überprüfen","zulässig"),"anderer Versickerungstyp gewählt"))</f>
        <v>anderer Versickerungstyp gewählt</v>
      </c>
      <c r="AD263" s="65" t="str">
        <f>IF(AND(K263='x. Dropdownmenüs'!$A$27,L263='x. Dropdownmenüs'!$A$33,W263="gering"),"Zulässig am Ort des Anfalls",IF(K263='x. Dropdownmenüs'!$A$27,IF(OR(W263="hoch",L263='x. Dropdownmenüs'!$A$33,X263='x. Dropdownmenüs'!$A$42,Y263='x. Dropdownmenüs'!$A$46),"Tabelle 4. überprüfen","zulässig"),"anderer Versickerungstyp gewählt"))</f>
        <v>anderer Versickerungstyp gewählt</v>
      </c>
      <c r="AE263" s="65" t="str">
        <f>IF(K263='x. Dropdownmenüs'!$A$28,IF(X263='x. Dropdownmenüs'!$A$42,"nicht zulässig",IF(OR(Y263='x. Dropdownmenüs'!$A$46),"Tabelle 4. überprüfen","zulässig mit Behandlung")),"anderer Versickerungstyp gewählt")</f>
        <v>anderer Versickerungstyp gewählt</v>
      </c>
      <c r="AF263" s="65" t="str">
        <f>IF(K263='x. Dropdownmenüs'!$A$29,"zulässig (beliebig kombinierbar)","anderer Versickerungstyp gewählt")</f>
        <v>anderer Versickerungstyp gewählt</v>
      </c>
    </row>
    <row r="264" spans="1:32" x14ac:dyDescent="0.2">
      <c r="A264" s="168"/>
      <c r="B264" s="169"/>
      <c r="C264" s="147"/>
      <c r="D264" s="129"/>
      <c r="E264" s="130"/>
      <c r="F264" s="131"/>
      <c r="G264" s="163"/>
      <c r="H264" s="135"/>
      <c r="I264" s="136" t="str">
        <f t="shared" si="21"/>
        <v/>
      </c>
      <c r="J264" s="137" t="str">
        <f t="shared" si="22"/>
        <v/>
      </c>
      <c r="K264" s="138"/>
      <c r="L264" s="78"/>
      <c r="M264" s="79"/>
      <c r="N264" s="76">
        <f t="shared" si="23"/>
        <v>0</v>
      </c>
      <c r="O264" s="143"/>
      <c r="P264" s="76">
        <f t="shared" si="24"/>
        <v>0</v>
      </c>
      <c r="Q264" s="143"/>
      <c r="R264" s="76">
        <f t="shared" si="25"/>
        <v>0</v>
      </c>
      <c r="S264" s="144"/>
      <c r="T264" s="76">
        <f>IF(S264='x. Dropdownmenüs'!$A$38,1,0)</f>
        <v>0</v>
      </c>
      <c r="U264" s="144"/>
      <c r="V264" s="76">
        <f t="shared" si="26"/>
        <v>0</v>
      </c>
      <c r="W264" s="145" t="str">
        <f t="shared" si="27"/>
        <v>gering</v>
      </c>
      <c r="X264" s="78"/>
      <c r="Y264" s="78"/>
      <c r="Z264" s="78"/>
      <c r="AA264" s="78"/>
      <c r="AB264" s="65" t="str">
        <f>IF(K264='x. Dropdownmenüs'!$A$25,IF(OR(X264='x. Dropdownmenüs'!$A$42,Y264='x. Dropdownmenüs'!$A$46),"Tabelle 4. überprüfen","zulässig"),"anderer Versickerungstyp gewählt")</f>
        <v>anderer Versickerungstyp gewählt</v>
      </c>
      <c r="AC264" s="65" t="str">
        <f>IF(AND(K264='x. Dropdownmenüs'!$A$26,L264='x. Dropdownmenüs'!$A$33,W264="gering"),"Zulässig ohne Behandlung wenn Ae&lt;Av",IF(K264='x. Dropdownmenüs'!$A$26,IF(OR(W264="hoch",L264='x. Dropdownmenüs'!$A$33,X264='x. Dropdownmenüs'!$A$42,Y264='x. Dropdownmenüs'!$A$46),"Tabelle 4. überprüfen","zulässig"),"anderer Versickerungstyp gewählt"))</f>
        <v>anderer Versickerungstyp gewählt</v>
      </c>
      <c r="AD264" s="65" t="str">
        <f>IF(AND(K264='x. Dropdownmenüs'!$A$27,L264='x. Dropdownmenüs'!$A$33,W264="gering"),"Zulässig am Ort des Anfalls",IF(K264='x. Dropdownmenüs'!$A$27,IF(OR(W264="hoch",L264='x. Dropdownmenüs'!$A$33,X264='x. Dropdownmenüs'!$A$42,Y264='x. Dropdownmenüs'!$A$46),"Tabelle 4. überprüfen","zulässig"),"anderer Versickerungstyp gewählt"))</f>
        <v>anderer Versickerungstyp gewählt</v>
      </c>
      <c r="AE264" s="65" t="str">
        <f>IF(K264='x. Dropdownmenüs'!$A$28,IF(X264='x. Dropdownmenüs'!$A$42,"nicht zulässig",IF(OR(Y264='x. Dropdownmenüs'!$A$46),"Tabelle 4. überprüfen","zulässig mit Behandlung")),"anderer Versickerungstyp gewählt")</f>
        <v>anderer Versickerungstyp gewählt</v>
      </c>
      <c r="AF264" s="65" t="str">
        <f>IF(K264='x. Dropdownmenüs'!$A$29,"zulässig (beliebig kombinierbar)","anderer Versickerungstyp gewählt")</f>
        <v>anderer Versickerungstyp gewählt</v>
      </c>
    </row>
    <row r="265" spans="1:32" x14ac:dyDescent="0.2">
      <c r="A265" s="168"/>
      <c r="B265" s="169"/>
      <c r="C265" s="147"/>
      <c r="D265" s="129"/>
      <c r="E265" s="130"/>
      <c r="F265" s="131"/>
      <c r="G265" s="163"/>
      <c r="H265" s="135"/>
      <c r="I265" s="136" t="str">
        <f t="shared" si="21"/>
        <v/>
      </c>
      <c r="J265" s="137" t="str">
        <f t="shared" si="22"/>
        <v/>
      </c>
      <c r="K265" s="138"/>
      <c r="L265" s="78"/>
      <c r="M265" s="79"/>
      <c r="N265" s="76">
        <f t="shared" si="23"/>
        <v>0</v>
      </c>
      <c r="O265" s="143"/>
      <c r="P265" s="76">
        <f t="shared" si="24"/>
        <v>0</v>
      </c>
      <c r="Q265" s="143"/>
      <c r="R265" s="76">
        <f t="shared" si="25"/>
        <v>0</v>
      </c>
      <c r="S265" s="144"/>
      <c r="T265" s="76">
        <f>IF(S265='x. Dropdownmenüs'!$A$38,1,0)</f>
        <v>0</v>
      </c>
      <c r="U265" s="144"/>
      <c r="V265" s="76">
        <f t="shared" si="26"/>
        <v>0</v>
      </c>
      <c r="W265" s="145" t="str">
        <f t="shared" si="27"/>
        <v>gering</v>
      </c>
      <c r="X265" s="78"/>
      <c r="Y265" s="78"/>
      <c r="Z265" s="78"/>
      <c r="AA265" s="78"/>
      <c r="AB265" s="65" t="str">
        <f>IF(K265='x. Dropdownmenüs'!$A$25,IF(OR(X265='x. Dropdownmenüs'!$A$42,Y265='x. Dropdownmenüs'!$A$46),"Tabelle 4. überprüfen","zulässig"),"anderer Versickerungstyp gewählt")</f>
        <v>anderer Versickerungstyp gewählt</v>
      </c>
      <c r="AC265" s="65" t="str">
        <f>IF(AND(K265='x. Dropdownmenüs'!$A$26,L265='x. Dropdownmenüs'!$A$33,W265="gering"),"Zulässig ohne Behandlung wenn Ae&lt;Av",IF(K265='x. Dropdownmenüs'!$A$26,IF(OR(W265="hoch",L265='x. Dropdownmenüs'!$A$33,X265='x. Dropdownmenüs'!$A$42,Y265='x. Dropdownmenüs'!$A$46),"Tabelle 4. überprüfen","zulässig"),"anderer Versickerungstyp gewählt"))</f>
        <v>anderer Versickerungstyp gewählt</v>
      </c>
      <c r="AD265" s="65" t="str">
        <f>IF(AND(K265='x. Dropdownmenüs'!$A$27,L265='x. Dropdownmenüs'!$A$33,W265="gering"),"Zulässig am Ort des Anfalls",IF(K265='x. Dropdownmenüs'!$A$27,IF(OR(W265="hoch",L265='x. Dropdownmenüs'!$A$33,X265='x. Dropdownmenüs'!$A$42,Y265='x. Dropdownmenüs'!$A$46),"Tabelle 4. überprüfen","zulässig"),"anderer Versickerungstyp gewählt"))</f>
        <v>anderer Versickerungstyp gewählt</v>
      </c>
      <c r="AE265" s="65" t="str">
        <f>IF(K265='x. Dropdownmenüs'!$A$28,IF(X265='x. Dropdownmenüs'!$A$42,"nicht zulässig",IF(OR(Y265='x. Dropdownmenüs'!$A$46),"Tabelle 4. überprüfen","zulässig mit Behandlung")),"anderer Versickerungstyp gewählt")</f>
        <v>anderer Versickerungstyp gewählt</v>
      </c>
      <c r="AF265" s="65" t="str">
        <f>IF(K265='x. Dropdownmenüs'!$A$29,"zulässig (beliebig kombinierbar)","anderer Versickerungstyp gewählt")</f>
        <v>anderer Versickerungstyp gewählt</v>
      </c>
    </row>
    <row r="266" spans="1:32" x14ac:dyDescent="0.2">
      <c r="A266" s="168"/>
      <c r="B266" s="169"/>
      <c r="C266" s="147"/>
      <c r="D266" s="129"/>
      <c r="E266" s="130"/>
      <c r="F266" s="131"/>
      <c r="G266" s="163"/>
      <c r="H266" s="135"/>
      <c r="I266" s="136" t="str">
        <f t="shared" si="21"/>
        <v/>
      </c>
      <c r="J266" s="137" t="str">
        <f t="shared" si="22"/>
        <v/>
      </c>
      <c r="K266" s="138"/>
      <c r="L266" s="78"/>
      <c r="M266" s="79"/>
      <c r="N266" s="76">
        <f t="shared" si="23"/>
        <v>0</v>
      </c>
      <c r="O266" s="143"/>
      <c r="P266" s="76">
        <f t="shared" si="24"/>
        <v>0</v>
      </c>
      <c r="Q266" s="143"/>
      <c r="R266" s="76">
        <f t="shared" si="25"/>
        <v>0</v>
      </c>
      <c r="S266" s="144"/>
      <c r="T266" s="76">
        <f>IF(S266='x. Dropdownmenüs'!$A$38,1,0)</f>
        <v>0</v>
      </c>
      <c r="U266" s="144"/>
      <c r="V266" s="76">
        <f t="shared" si="26"/>
        <v>0</v>
      </c>
      <c r="W266" s="145" t="str">
        <f t="shared" si="27"/>
        <v>gering</v>
      </c>
      <c r="X266" s="78"/>
      <c r="Y266" s="78"/>
      <c r="Z266" s="78"/>
      <c r="AA266" s="78"/>
      <c r="AB266" s="65" t="str">
        <f>IF(K266='x. Dropdownmenüs'!$A$25,IF(OR(X266='x. Dropdownmenüs'!$A$42,Y266='x. Dropdownmenüs'!$A$46),"Tabelle 4. überprüfen","zulässig"),"anderer Versickerungstyp gewählt")</f>
        <v>anderer Versickerungstyp gewählt</v>
      </c>
      <c r="AC266" s="65" t="str">
        <f>IF(AND(K266='x. Dropdownmenüs'!$A$26,L266='x. Dropdownmenüs'!$A$33,W266="gering"),"Zulässig ohne Behandlung wenn Ae&lt;Av",IF(K266='x. Dropdownmenüs'!$A$26,IF(OR(W266="hoch",L266='x. Dropdownmenüs'!$A$33,X266='x. Dropdownmenüs'!$A$42,Y266='x. Dropdownmenüs'!$A$46),"Tabelle 4. überprüfen","zulässig"),"anderer Versickerungstyp gewählt"))</f>
        <v>anderer Versickerungstyp gewählt</v>
      </c>
      <c r="AD266" s="65" t="str">
        <f>IF(AND(K266='x. Dropdownmenüs'!$A$27,L266='x. Dropdownmenüs'!$A$33,W266="gering"),"Zulässig am Ort des Anfalls",IF(K266='x. Dropdownmenüs'!$A$27,IF(OR(W266="hoch",L266='x. Dropdownmenüs'!$A$33,X266='x. Dropdownmenüs'!$A$42,Y266='x. Dropdownmenüs'!$A$46),"Tabelle 4. überprüfen","zulässig"),"anderer Versickerungstyp gewählt"))</f>
        <v>anderer Versickerungstyp gewählt</v>
      </c>
      <c r="AE266" s="65" t="str">
        <f>IF(K266='x. Dropdownmenüs'!$A$28,IF(X266='x. Dropdownmenüs'!$A$42,"nicht zulässig",IF(OR(Y266='x. Dropdownmenüs'!$A$46),"Tabelle 4. überprüfen","zulässig mit Behandlung")),"anderer Versickerungstyp gewählt")</f>
        <v>anderer Versickerungstyp gewählt</v>
      </c>
      <c r="AF266" s="65" t="str">
        <f>IF(K266='x. Dropdownmenüs'!$A$29,"zulässig (beliebig kombinierbar)","anderer Versickerungstyp gewählt")</f>
        <v>anderer Versickerungstyp gewählt</v>
      </c>
    </row>
    <row r="267" spans="1:32" x14ac:dyDescent="0.2">
      <c r="A267" s="168"/>
      <c r="B267" s="169"/>
      <c r="C267" s="147"/>
      <c r="D267" s="129"/>
      <c r="E267" s="130"/>
      <c r="F267" s="131"/>
      <c r="G267" s="163"/>
      <c r="H267" s="135"/>
      <c r="I267" s="136" t="str">
        <f t="shared" ref="I267:I330" si="28">IFERROR(D267/H267,"")</f>
        <v/>
      </c>
      <c r="J267" s="137" t="str">
        <f t="shared" ref="J267:J330" si="29">IF(ISNONTEXT(I267),IF(I267&gt;=5,"ja","nein"),"")</f>
        <v/>
      </c>
      <c r="K267" s="138"/>
      <c r="L267" s="78"/>
      <c r="M267" s="79"/>
      <c r="N267" s="76">
        <f t="shared" ref="N267:N330" si="30">M267/1000</f>
        <v>0</v>
      </c>
      <c r="O267" s="143"/>
      <c r="P267" s="76">
        <f t="shared" ref="P267:P330" si="31">IF(O267&lt;0.04,0,IF(AND(O267&gt;=0.04,O267&lt;=0.08),1,IF(O267&gt;0.08,2)))</f>
        <v>0</v>
      </c>
      <c r="Q267" s="143"/>
      <c r="R267" s="76">
        <f t="shared" ref="R267:R330" si="32">IF(Q267&gt;0.08,1,0)</f>
        <v>0</v>
      </c>
      <c r="S267" s="144"/>
      <c r="T267" s="76">
        <f>IF(S267='x. Dropdownmenüs'!$A$38,1,0)</f>
        <v>0</v>
      </c>
      <c r="U267" s="144"/>
      <c r="V267" s="76">
        <f t="shared" ref="V267:V330" si="33">ROUND(N267+P267+R267+T267-U267,0)</f>
        <v>0</v>
      </c>
      <c r="W267" s="145" t="str">
        <f t="shared" ref="W267:W330" si="34">IF(V267&lt;5,"gering",IF(AND(V267&gt;=5,V267&lt;=14),"mittel",IF(V267&gt;14,"hoch")))</f>
        <v>gering</v>
      </c>
      <c r="X267" s="78"/>
      <c r="Y267" s="78"/>
      <c r="Z267" s="78"/>
      <c r="AA267" s="78"/>
      <c r="AB267" s="65" t="str">
        <f>IF(K267='x. Dropdownmenüs'!$A$25,IF(OR(X267='x. Dropdownmenüs'!$A$42,Y267='x. Dropdownmenüs'!$A$46),"Tabelle 4. überprüfen","zulässig"),"anderer Versickerungstyp gewählt")</f>
        <v>anderer Versickerungstyp gewählt</v>
      </c>
      <c r="AC267" s="65" t="str">
        <f>IF(AND(K267='x. Dropdownmenüs'!$A$26,L267='x. Dropdownmenüs'!$A$33,W267="gering"),"Zulässig ohne Behandlung wenn Ae&lt;Av",IF(K267='x. Dropdownmenüs'!$A$26,IF(OR(W267="hoch",L267='x. Dropdownmenüs'!$A$33,X267='x. Dropdownmenüs'!$A$42,Y267='x. Dropdownmenüs'!$A$46),"Tabelle 4. überprüfen","zulässig"),"anderer Versickerungstyp gewählt"))</f>
        <v>anderer Versickerungstyp gewählt</v>
      </c>
      <c r="AD267" s="65" t="str">
        <f>IF(AND(K267='x. Dropdownmenüs'!$A$27,L267='x. Dropdownmenüs'!$A$33,W267="gering"),"Zulässig am Ort des Anfalls",IF(K267='x. Dropdownmenüs'!$A$27,IF(OR(W267="hoch",L267='x. Dropdownmenüs'!$A$33,X267='x. Dropdownmenüs'!$A$42,Y267='x. Dropdownmenüs'!$A$46),"Tabelle 4. überprüfen","zulässig"),"anderer Versickerungstyp gewählt"))</f>
        <v>anderer Versickerungstyp gewählt</v>
      </c>
      <c r="AE267" s="65" t="str">
        <f>IF(K267='x. Dropdownmenüs'!$A$28,IF(X267='x. Dropdownmenüs'!$A$42,"nicht zulässig",IF(OR(Y267='x. Dropdownmenüs'!$A$46),"Tabelle 4. überprüfen","zulässig mit Behandlung")),"anderer Versickerungstyp gewählt")</f>
        <v>anderer Versickerungstyp gewählt</v>
      </c>
      <c r="AF267" s="65" t="str">
        <f>IF(K267='x. Dropdownmenüs'!$A$29,"zulässig (beliebig kombinierbar)","anderer Versickerungstyp gewählt")</f>
        <v>anderer Versickerungstyp gewählt</v>
      </c>
    </row>
    <row r="268" spans="1:32" x14ac:dyDescent="0.2">
      <c r="A268" s="168"/>
      <c r="B268" s="169"/>
      <c r="C268" s="147"/>
      <c r="D268" s="129"/>
      <c r="E268" s="130"/>
      <c r="F268" s="131"/>
      <c r="G268" s="163"/>
      <c r="H268" s="135"/>
      <c r="I268" s="136" t="str">
        <f t="shared" si="28"/>
        <v/>
      </c>
      <c r="J268" s="137" t="str">
        <f t="shared" si="29"/>
        <v/>
      </c>
      <c r="K268" s="138"/>
      <c r="L268" s="78"/>
      <c r="M268" s="79"/>
      <c r="N268" s="76">
        <f t="shared" si="30"/>
        <v>0</v>
      </c>
      <c r="O268" s="143"/>
      <c r="P268" s="76">
        <f t="shared" si="31"/>
        <v>0</v>
      </c>
      <c r="Q268" s="143"/>
      <c r="R268" s="76">
        <f t="shared" si="32"/>
        <v>0</v>
      </c>
      <c r="S268" s="144"/>
      <c r="T268" s="76">
        <f>IF(S268='x. Dropdownmenüs'!$A$38,1,0)</f>
        <v>0</v>
      </c>
      <c r="U268" s="144"/>
      <c r="V268" s="76">
        <f t="shared" si="33"/>
        <v>0</v>
      </c>
      <c r="W268" s="145" t="str">
        <f t="shared" si="34"/>
        <v>gering</v>
      </c>
      <c r="X268" s="78"/>
      <c r="Y268" s="78"/>
      <c r="Z268" s="78"/>
      <c r="AA268" s="78"/>
      <c r="AB268" s="65" t="str">
        <f>IF(K268='x. Dropdownmenüs'!$A$25,IF(OR(X268='x. Dropdownmenüs'!$A$42,Y268='x. Dropdownmenüs'!$A$46),"Tabelle 4. überprüfen","zulässig"),"anderer Versickerungstyp gewählt")</f>
        <v>anderer Versickerungstyp gewählt</v>
      </c>
      <c r="AC268" s="65" t="str">
        <f>IF(AND(K268='x. Dropdownmenüs'!$A$26,L268='x. Dropdownmenüs'!$A$33,W268="gering"),"Zulässig ohne Behandlung wenn Ae&lt;Av",IF(K268='x. Dropdownmenüs'!$A$26,IF(OR(W268="hoch",L268='x. Dropdownmenüs'!$A$33,X268='x. Dropdownmenüs'!$A$42,Y268='x. Dropdownmenüs'!$A$46),"Tabelle 4. überprüfen","zulässig"),"anderer Versickerungstyp gewählt"))</f>
        <v>anderer Versickerungstyp gewählt</v>
      </c>
      <c r="AD268" s="65" t="str">
        <f>IF(AND(K268='x. Dropdownmenüs'!$A$27,L268='x. Dropdownmenüs'!$A$33,W268="gering"),"Zulässig am Ort des Anfalls",IF(K268='x. Dropdownmenüs'!$A$27,IF(OR(W268="hoch",L268='x. Dropdownmenüs'!$A$33,X268='x. Dropdownmenüs'!$A$42,Y268='x. Dropdownmenüs'!$A$46),"Tabelle 4. überprüfen","zulässig"),"anderer Versickerungstyp gewählt"))</f>
        <v>anderer Versickerungstyp gewählt</v>
      </c>
      <c r="AE268" s="65" t="str">
        <f>IF(K268='x. Dropdownmenüs'!$A$28,IF(X268='x. Dropdownmenüs'!$A$42,"nicht zulässig",IF(OR(Y268='x. Dropdownmenüs'!$A$46),"Tabelle 4. überprüfen","zulässig mit Behandlung")),"anderer Versickerungstyp gewählt")</f>
        <v>anderer Versickerungstyp gewählt</v>
      </c>
      <c r="AF268" s="65" t="str">
        <f>IF(K268='x. Dropdownmenüs'!$A$29,"zulässig (beliebig kombinierbar)","anderer Versickerungstyp gewählt")</f>
        <v>anderer Versickerungstyp gewählt</v>
      </c>
    </row>
    <row r="269" spans="1:32" x14ac:dyDescent="0.2">
      <c r="A269" s="168"/>
      <c r="B269" s="169"/>
      <c r="C269" s="147"/>
      <c r="D269" s="129"/>
      <c r="E269" s="130"/>
      <c r="F269" s="131"/>
      <c r="G269" s="163"/>
      <c r="H269" s="135"/>
      <c r="I269" s="136" t="str">
        <f t="shared" si="28"/>
        <v/>
      </c>
      <c r="J269" s="137" t="str">
        <f t="shared" si="29"/>
        <v/>
      </c>
      <c r="K269" s="138"/>
      <c r="L269" s="78"/>
      <c r="M269" s="79"/>
      <c r="N269" s="76">
        <f t="shared" si="30"/>
        <v>0</v>
      </c>
      <c r="O269" s="143"/>
      <c r="P269" s="76">
        <f t="shared" si="31"/>
        <v>0</v>
      </c>
      <c r="Q269" s="143"/>
      <c r="R269" s="76">
        <f t="shared" si="32"/>
        <v>0</v>
      </c>
      <c r="S269" s="144"/>
      <c r="T269" s="76">
        <f>IF(S269='x. Dropdownmenüs'!$A$38,1,0)</f>
        <v>0</v>
      </c>
      <c r="U269" s="144"/>
      <c r="V269" s="76">
        <f t="shared" si="33"/>
        <v>0</v>
      </c>
      <c r="W269" s="145" t="str">
        <f t="shared" si="34"/>
        <v>gering</v>
      </c>
      <c r="X269" s="78"/>
      <c r="Y269" s="78"/>
      <c r="Z269" s="78"/>
      <c r="AA269" s="78"/>
      <c r="AB269" s="65" t="str">
        <f>IF(K269='x. Dropdownmenüs'!$A$25,IF(OR(X269='x. Dropdownmenüs'!$A$42,Y269='x. Dropdownmenüs'!$A$46),"Tabelle 4. überprüfen","zulässig"),"anderer Versickerungstyp gewählt")</f>
        <v>anderer Versickerungstyp gewählt</v>
      </c>
      <c r="AC269" s="65" t="str">
        <f>IF(AND(K269='x. Dropdownmenüs'!$A$26,L269='x. Dropdownmenüs'!$A$33,W269="gering"),"Zulässig ohne Behandlung wenn Ae&lt;Av",IF(K269='x. Dropdownmenüs'!$A$26,IF(OR(W269="hoch",L269='x. Dropdownmenüs'!$A$33,X269='x. Dropdownmenüs'!$A$42,Y269='x. Dropdownmenüs'!$A$46),"Tabelle 4. überprüfen","zulässig"),"anderer Versickerungstyp gewählt"))</f>
        <v>anderer Versickerungstyp gewählt</v>
      </c>
      <c r="AD269" s="65" t="str">
        <f>IF(AND(K269='x. Dropdownmenüs'!$A$27,L269='x. Dropdownmenüs'!$A$33,W269="gering"),"Zulässig am Ort des Anfalls",IF(K269='x. Dropdownmenüs'!$A$27,IF(OR(W269="hoch",L269='x. Dropdownmenüs'!$A$33,X269='x. Dropdownmenüs'!$A$42,Y269='x. Dropdownmenüs'!$A$46),"Tabelle 4. überprüfen","zulässig"),"anderer Versickerungstyp gewählt"))</f>
        <v>anderer Versickerungstyp gewählt</v>
      </c>
      <c r="AE269" s="65" t="str">
        <f>IF(K269='x. Dropdownmenüs'!$A$28,IF(X269='x. Dropdownmenüs'!$A$42,"nicht zulässig",IF(OR(Y269='x. Dropdownmenüs'!$A$46),"Tabelle 4. überprüfen","zulässig mit Behandlung")),"anderer Versickerungstyp gewählt")</f>
        <v>anderer Versickerungstyp gewählt</v>
      </c>
      <c r="AF269" s="65" t="str">
        <f>IF(K269='x. Dropdownmenüs'!$A$29,"zulässig (beliebig kombinierbar)","anderer Versickerungstyp gewählt")</f>
        <v>anderer Versickerungstyp gewählt</v>
      </c>
    </row>
    <row r="270" spans="1:32" x14ac:dyDescent="0.2">
      <c r="A270" s="168"/>
      <c r="B270" s="169"/>
      <c r="C270" s="147"/>
      <c r="D270" s="129"/>
      <c r="E270" s="130"/>
      <c r="F270" s="131"/>
      <c r="G270" s="163"/>
      <c r="H270" s="135"/>
      <c r="I270" s="136" t="str">
        <f t="shared" si="28"/>
        <v/>
      </c>
      <c r="J270" s="137" t="str">
        <f t="shared" si="29"/>
        <v/>
      </c>
      <c r="K270" s="138"/>
      <c r="L270" s="78"/>
      <c r="M270" s="79"/>
      <c r="N270" s="76">
        <f t="shared" si="30"/>
        <v>0</v>
      </c>
      <c r="O270" s="143"/>
      <c r="P270" s="76">
        <f t="shared" si="31"/>
        <v>0</v>
      </c>
      <c r="Q270" s="143"/>
      <c r="R270" s="76">
        <f t="shared" si="32"/>
        <v>0</v>
      </c>
      <c r="S270" s="144"/>
      <c r="T270" s="76">
        <f>IF(S270='x. Dropdownmenüs'!$A$38,1,0)</f>
        <v>0</v>
      </c>
      <c r="U270" s="144"/>
      <c r="V270" s="76">
        <f t="shared" si="33"/>
        <v>0</v>
      </c>
      <c r="W270" s="145" t="str">
        <f t="shared" si="34"/>
        <v>gering</v>
      </c>
      <c r="X270" s="78"/>
      <c r="Y270" s="78"/>
      <c r="Z270" s="78"/>
      <c r="AA270" s="78"/>
      <c r="AB270" s="65" t="str">
        <f>IF(K270='x. Dropdownmenüs'!$A$25,IF(OR(X270='x. Dropdownmenüs'!$A$42,Y270='x. Dropdownmenüs'!$A$46),"Tabelle 4. überprüfen","zulässig"),"anderer Versickerungstyp gewählt")</f>
        <v>anderer Versickerungstyp gewählt</v>
      </c>
      <c r="AC270" s="65" t="str">
        <f>IF(AND(K270='x. Dropdownmenüs'!$A$26,L270='x. Dropdownmenüs'!$A$33,W270="gering"),"Zulässig ohne Behandlung wenn Ae&lt;Av",IF(K270='x. Dropdownmenüs'!$A$26,IF(OR(W270="hoch",L270='x. Dropdownmenüs'!$A$33,X270='x. Dropdownmenüs'!$A$42,Y270='x. Dropdownmenüs'!$A$46),"Tabelle 4. überprüfen","zulässig"),"anderer Versickerungstyp gewählt"))</f>
        <v>anderer Versickerungstyp gewählt</v>
      </c>
      <c r="AD270" s="65" t="str">
        <f>IF(AND(K270='x. Dropdownmenüs'!$A$27,L270='x. Dropdownmenüs'!$A$33,W270="gering"),"Zulässig am Ort des Anfalls",IF(K270='x. Dropdownmenüs'!$A$27,IF(OR(W270="hoch",L270='x. Dropdownmenüs'!$A$33,X270='x. Dropdownmenüs'!$A$42,Y270='x. Dropdownmenüs'!$A$46),"Tabelle 4. überprüfen","zulässig"),"anderer Versickerungstyp gewählt"))</f>
        <v>anderer Versickerungstyp gewählt</v>
      </c>
      <c r="AE270" s="65" t="str">
        <f>IF(K270='x. Dropdownmenüs'!$A$28,IF(X270='x. Dropdownmenüs'!$A$42,"nicht zulässig",IF(OR(Y270='x. Dropdownmenüs'!$A$46),"Tabelle 4. überprüfen","zulässig mit Behandlung")),"anderer Versickerungstyp gewählt")</f>
        <v>anderer Versickerungstyp gewählt</v>
      </c>
      <c r="AF270" s="65" t="str">
        <f>IF(K270='x. Dropdownmenüs'!$A$29,"zulässig (beliebig kombinierbar)","anderer Versickerungstyp gewählt")</f>
        <v>anderer Versickerungstyp gewählt</v>
      </c>
    </row>
    <row r="271" spans="1:32" x14ac:dyDescent="0.2">
      <c r="A271" s="168"/>
      <c r="B271" s="169"/>
      <c r="C271" s="147"/>
      <c r="D271" s="129"/>
      <c r="E271" s="130"/>
      <c r="F271" s="131"/>
      <c r="G271" s="163"/>
      <c r="H271" s="135"/>
      <c r="I271" s="136" t="str">
        <f t="shared" si="28"/>
        <v/>
      </c>
      <c r="J271" s="137" t="str">
        <f t="shared" si="29"/>
        <v/>
      </c>
      <c r="K271" s="138"/>
      <c r="L271" s="78"/>
      <c r="M271" s="79"/>
      <c r="N271" s="76">
        <f t="shared" si="30"/>
        <v>0</v>
      </c>
      <c r="O271" s="143"/>
      <c r="P271" s="76">
        <f t="shared" si="31"/>
        <v>0</v>
      </c>
      <c r="Q271" s="143"/>
      <c r="R271" s="76">
        <f t="shared" si="32"/>
        <v>0</v>
      </c>
      <c r="S271" s="144"/>
      <c r="T271" s="76">
        <f>IF(S271='x. Dropdownmenüs'!$A$38,1,0)</f>
        <v>0</v>
      </c>
      <c r="U271" s="144"/>
      <c r="V271" s="76">
        <f t="shared" si="33"/>
        <v>0</v>
      </c>
      <c r="W271" s="145" t="str">
        <f t="shared" si="34"/>
        <v>gering</v>
      </c>
      <c r="X271" s="78"/>
      <c r="Y271" s="78"/>
      <c r="Z271" s="78"/>
      <c r="AA271" s="78"/>
      <c r="AB271" s="65" t="str">
        <f>IF(K271='x. Dropdownmenüs'!$A$25,IF(OR(X271='x. Dropdownmenüs'!$A$42,Y271='x. Dropdownmenüs'!$A$46),"Tabelle 4. überprüfen","zulässig"),"anderer Versickerungstyp gewählt")</f>
        <v>anderer Versickerungstyp gewählt</v>
      </c>
      <c r="AC271" s="65" t="str">
        <f>IF(AND(K271='x. Dropdownmenüs'!$A$26,L271='x. Dropdownmenüs'!$A$33,W271="gering"),"Zulässig ohne Behandlung wenn Ae&lt;Av",IF(K271='x. Dropdownmenüs'!$A$26,IF(OR(W271="hoch",L271='x. Dropdownmenüs'!$A$33,X271='x. Dropdownmenüs'!$A$42,Y271='x. Dropdownmenüs'!$A$46),"Tabelle 4. überprüfen","zulässig"),"anderer Versickerungstyp gewählt"))</f>
        <v>anderer Versickerungstyp gewählt</v>
      </c>
      <c r="AD271" s="65" t="str">
        <f>IF(AND(K271='x. Dropdownmenüs'!$A$27,L271='x. Dropdownmenüs'!$A$33,W271="gering"),"Zulässig am Ort des Anfalls",IF(K271='x. Dropdownmenüs'!$A$27,IF(OR(W271="hoch",L271='x. Dropdownmenüs'!$A$33,X271='x. Dropdownmenüs'!$A$42,Y271='x. Dropdownmenüs'!$A$46),"Tabelle 4. überprüfen","zulässig"),"anderer Versickerungstyp gewählt"))</f>
        <v>anderer Versickerungstyp gewählt</v>
      </c>
      <c r="AE271" s="65" t="str">
        <f>IF(K271='x. Dropdownmenüs'!$A$28,IF(X271='x. Dropdownmenüs'!$A$42,"nicht zulässig",IF(OR(Y271='x. Dropdownmenüs'!$A$46),"Tabelle 4. überprüfen","zulässig mit Behandlung")),"anderer Versickerungstyp gewählt")</f>
        <v>anderer Versickerungstyp gewählt</v>
      </c>
      <c r="AF271" s="65" t="str">
        <f>IF(K271='x. Dropdownmenüs'!$A$29,"zulässig (beliebig kombinierbar)","anderer Versickerungstyp gewählt")</f>
        <v>anderer Versickerungstyp gewählt</v>
      </c>
    </row>
    <row r="272" spans="1:32" x14ac:dyDescent="0.2">
      <c r="A272" s="168"/>
      <c r="B272" s="169"/>
      <c r="C272" s="147"/>
      <c r="D272" s="129"/>
      <c r="E272" s="130"/>
      <c r="F272" s="131"/>
      <c r="G272" s="163"/>
      <c r="H272" s="135"/>
      <c r="I272" s="136" t="str">
        <f t="shared" si="28"/>
        <v/>
      </c>
      <c r="J272" s="137" t="str">
        <f t="shared" si="29"/>
        <v/>
      </c>
      <c r="K272" s="138"/>
      <c r="L272" s="78"/>
      <c r="M272" s="79"/>
      <c r="N272" s="76">
        <f t="shared" si="30"/>
        <v>0</v>
      </c>
      <c r="O272" s="143"/>
      <c r="P272" s="76">
        <f t="shared" si="31"/>
        <v>0</v>
      </c>
      <c r="Q272" s="143"/>
      <c r="R272" s="76">
        <f t="shared" si="32"/>
        <v>0</v>
      </c>
      <c r="S272" s="144"/>
      <c r="T272" s="76">
        <f>IF(S272='x. Dropdownmenüs'!$A$38,1,0)</f>
        <v>0</v>
      </c>
      <c r="U272" s="144"/>
      <c r="V272" s="76">
        <f t="shared" si="33"/>
        <v>0</v>
      </c>
      <c r="W272" s="145" t="str">
        <f t="shared" si="34"/>
        <v>gering</v>
      </c>
      <c r="X272" s="78"/>
      <c r="Y272" s="78"/>
      <c r="Z272" s="78"/>
      <c r="AA272" s="78"/>
      <c r="AB272" s="65" t="str">
        <f>IF(K272='x. Dropdownmenüs'!$A$25,IF(OR(X272='x. Dropdownmenüs'!$A$42,Y272='x. Dropdownmenüs'!$A$46),"Tabelle 4. überprüfen","zulässig"),"anderer Versickerungstyp gewählt")</f>
        <v>anderer Versickerungstyp gewählt</v>
      </c>
      <c r="AC272" s="65" t="str">
        <f>IF(AND(K272='x. Dropdownmenüs'!$A$26,L272='x. Dropdownmenüs'!$A$33,W272="gering"),"Zulässig ohne Behandlung wenn Ae&lt;Av",IF(K272='x. Dropdownmenüs'!$A$26,IF(OR(W272="hoch",L272='x. Dropdownmenüs'!$A$33,X272='x. Dropdownmenüs'!$A$42,Y272='x. Dropdownmenüs'!$A$46),"Tabelle 4. überprüfen","zulässig"),"anderer Versickerungstyp gewählt"))</f>
        <v>anderer Versickerungstyp gewählt</v>
      </c>
      <c r="AD272" s="65" t="str">
        <f>IF(AND(K272='x. Dropdownmenüs'!$A$27,L272='x. Dropdownmenüs'!$A$33,W272="gering"),"Zulässig am Ort des Anfalls",IF(K272='x. Dropdownmenüs'!$A$27,IF(OR(W272="hoch",L272='x. Dropdownmenüs'!$A$33,X272='x. Dropdownmenüs'!$A$42,Y272='x. Dropdownmenüs'!$A$46),"Tabelle 4. überprüfen","zulässig"),"anderer Versickerungstyp gewählt"))</f>
        <v>anderer Versickerungstyp gewählt</v>
      </c>
      <c r="AE272" s="65" t="str">
        <f>IF(K272='x. Dropdownmenüs'!$A$28,IF(X272='x. Dropdownmenüs'!$A$42,"nicht zulässig",IF(OR(Y272='x. Dropdownmenüs'!$A$46),"Tabelle 4. überprüfen","zulässig mit Behandlung")),"anderer Versickerungstyp gewählt")</f>
        <v>anderer Versickerungstyp gewählt</v>
      </c>
      <c r="AF272" s="65" t="str">
        <f>IF(K272='x. Dropdownmenüs'!$A$29,"zulässig (beliebig kombinierbar)","anderer Versickerungstyp gewählt")</f>
        <v>anderer Versickerungstyp gewählt</v>
      </c>
    </row>
    <row r="273" spans="1:32" x14ac:dyDescent="0.2">
      <c r="A273" s="168"/>
      <c r="B273" s="169"/>
      <c r="C273" s="147"/>
      <c r="D273" s="129"/>
      <c r="E273" s="130"/>
      <c r="F273" s="131"/>
      <c r="G273" s="163"/>
      <c r="H273" s="135"/>
      <c r="I273" s="136" t="str">
        <f t="shared" si="28"/>
        <v/>
      </c>
      <c r="J273" s="137" t="str">
        <f t="shared" si="29"/>
        <v/>
      </c>
      <c r="K273" s="138"/>
      <c r="L273" s="78"/>
      <c r="M273" s="79"/>
      <c r="N273" s="76">
        <f t="shared" si="30"/>
        <v>0</v>
      </c>
      <c r="O273" s="143"/>
      <c r="P273" s="76">
        <f t="shared" si="31"/>
        <v>0</v>
      </c>
      <c r="Q273" s="143"/>
      <c r="R273" s="76">
        <f t="shared" si="32"/>
        <v>0</v>
      </c>
      <c r="S273" s="144"/>
      <c r="T273" s="76">
        <f>IF(S273='x. Dropdownmenüs'!$A$38,1,0)</f>
        <v>0</v>
      </c>
      <c r="U273" s="144"/>
      <c r="V273" s="76">
        <f t="shared" si="33"/>
        <v>0</v>
      </c>
      <c r="W273" s="145" t="str">
        <f t="shared" si="34"/>
        <v>gering</v>
      </c>
      <c r="X273" s="78"/>
      <c r="Y273" s="78"/>
      <c r="Z273" s="78"/>
      <c r="AA273" s="78"/>
      <c r="AB273" s="65" t="str">
        <f>IF(K273='x. Dropdownmenüs'!$A$25,IF(OR(X273='x. Dropdownmenüs'!$A$42,Y273='x. Dropdownmenüs'!$A$46),"Tabelle 4. überprüfen","zulässig"),"anderer Versickerungstyp gewählt")</f>
        <v>anderer Versickerungstyp gewählt</v>
      </c>
      <c r="AC273" s="65" t="str">
        <f>IF(AND(K273='x. Dropdownmenüs'!$A$26,L273='x. Dropdownmenüs'!$A$33,W273="gering"),"Zulässig ohne Behandlung wenn Ae&lt;Av",IF(K273='x. Dropdownmenüs'!$A$26,IF(OR(W273="hoch",L273='x. Dropdownmenüs'!$A$33,X273='x. Dropdownmenüs'!$A$42,Y273='x. Dropdownmenüs'!$A$46),"Tabelle 4. überprüfen","zulässig"),"anderer Versickerungstyp gewählt"))</f>
        <v>anderer Versickerungstyp gewählt</v>
      </c>
      <c r="AD273" s="65" t="str">
        <f>IF(AND(K273='x. Dropdownmenüs'!$A$27,L273='x. Dropdownmenüs'!$A$33,W273="gering"),"Zulässig am Ort des Anfalls",IF(K273='x. Dropdownmenüs'!$A$27,IF(OR(W273="hoch",L273='x. Dropdownmenüs'!$A$33,X273='x. Dropdownmenüs'!$A$42,Y273='x. Dropdownmenüs'!$A$46),"Tabelle 4. überprüfen","zulässig"),"anderer Versickerungstyp gewählt"))</f>
        <v>anderer Versickerungstyp gewählt</v>
      </c>
      <c r="AE273" s="65" t="str">
        <f>IF(K273='x. Dropdownmenüs'!$A$28,IF(X273='x. Dropdownmenüs'!$A$42,"nicht zulässig",IF(OR(Y273='x. Dropdownmenüs'!$A$46),"Tabelle 4. überprüfen","zulässig mit Behandlung")),"anderer Versickerungstyp gewählt")</f>
        <v>anderer Versickerungstyp gewählt</v>
      </c>
      <c r="AF273" s="65" t="str">
        <f>IF(K273='x. Dropdownmenüs'!$A$29,"zulässig (beliebig kombinierbar)","anderer Versickerungstyp gewählt")</f>
        <v>anderer Versickerungstyp gewählt</v>
      </c>
    </row>
    <row r="274" spans="1:32" x14ac:dyDescent="0.2">
      <c r="A274" s="168"/>
      <c r="B274" s="169"/>
      <c r="C274" s="147"/>
      <c r="D274" s="129"/>
      <c r="E274" s="130"/>
      <c r="F274" s="131"/>
      <c r="G274" s="163"/>
      <c r="H274" s="135"/>
      <c r="I274" s="136" t="str">
        <f t="shared" si="28"/>
        <v/>
      </c>
      <c r="J274" s="137" t="str">
        <f t="shared" si="29"/>
        <v/>
      </c>
      <c r="K274" s="138"/>
      <c r="L274" s="78"/>
      <c r="M274" s="79"/>
      <c r="N274" s="76">
        <f t="shared" si="30"/>
        <v>0</v>
      </c>
      <c r="O274" s="143"/>
      <c r="P274" s="76">
        <f t="shared" si="31"/>
        <v>0</v>
      </c>
      <c r="Q274" s="143"/>
      <c r="R274" s="76">
        <f t="shared" si="32"/>
        <v>0</v>
      </c>
      <c r="S274" s="144"/>
      <c r="T274" s="76">
        <f>IF(S274='x. Dropdownmenüs'!$A$38,1,0)</f>
        <v>0</v>
      </c>
      <c r="U274" s="144"/>
      <c r="V274" s="76">
        <f t="shared" si="33"/>
        <v>0</v>
      </c>
      <c r="W274" s="145" t="str">
        <f t="shared" si="34"/>
        <v>gering</v>
      </c>
      <c r="X274" s="78"/>
      <c r="Y274" s="78"/>
      <c r="Z274" s="78"/>
      <c r="AA274" s="78"/>
      <c r="AB274" s="65" t="str">
        <f>IF(K274='x. Dropdownmenüs'!$A$25,IF(OR(X274='x. Dropdownmenüs'!$A$42,Y274='x. Dropdownmenüs'!$A$46),"Tabelle 4. überprüfen","zulässig"),"anderer Versickerungstyp gewählt")</f>
        <v>anderer Versickerungstyp gewählt</v>
      </c>
      <c r="AC274" s="65" t="str">
        <f>IF(AND(K274='x. Dropdownmenüs'!$A$26,L274='x. Dropdownmenüs'!$A$33,W274="gering"),"Zulässig ohne Behandlung wenn Ae&lt;Av",IF(K274='x. Dropdownmenüs'!$A$26,IF(OR(W274="hoch",L274='x. Dropdownmenüs'!$A$33,X274='x. Dropdownmenüs'!$A$42,Y274='x. Dropdownmenüs'!$A$46),"Tabelle 4. überprüfen","zulässig"),"anderer Versickerungstyp gewählt"))</f>
        <v>anderer Versickerungstyp gewählt</v>
      </c>
      <c r="AD274" s="65" t="str">
        <f>IF(AND(K274='x. Dropdownmenüs'!$A$27,L274='x. Dropdownmenüs'!$A$33,W274="gering"),"Zulässig am Ort des Anfalls",IF(K274='x. Dropdownmenüs'!$A$27,IF(OR(W274="hoch",L274='x. Dropdownmenüs'!$A$33,X274='x. Dropdownmenüs'!$A$42,Y274='x. Dropdownmenüs'!$A$46),"Tabelle 4. überprüfen","zulässig"),"anderer Versickerungstyp gewählt"))</f>
        <v>anderer Versickerungstyp gewählt</v>
      </c>
      <c r="AE274" s="65" t="str">
        <f>IF(K274='x. Dropdownmenüs'!$A$28,IF(X274='x. Dropdownmenüs'!$A$42,"nicht zulässig",IF(OR(Y274='x. Dropdownmenüs'!$A$46),"Tabelle 4. überprüfen","zulässig mit Behandlung")),"anderer Versickerungstyp gewählt")</f>
        <v>anderer Versickerungstyp gewählt</v>
      </c>
      <c r="AF274" s="65" t="str">
        <f>IF(K274='x. Dropdownmenüs'!$A$29,"zulässig (beliebig kombinierbar)","anderer Versickerungstyp gewählt")</f>
        <v>anderer Versickerungstyp gewählt</v>
      </c>
    </row>
    <row r="275" spans="1:32" x14ac:dyDescent="0.2">
      <c r="A275" s="168"/>
      <c r="B275" s="169"/>
      <c r="C275" s="147"/>
      <c r="D275" s="129"/>
      <c r="E275" s="130"/>
      <c r="F275" s="131"/>
      <c r="G275" s="163"/>
      <c r="H275" s="135"/>
      <c r="I275" s="136" t="str">
        <f t="shared" si="28"/>
        <v/>
      </c>
      <c r="J275" s="137" t="str">
        <f t="shared" si="29"/>
        <v/>
      </c>
      <c r="K275" s="138"/>
      <c r="L275" s="78"/>
      <c r="M275" s="79"/>
      <c r="N275" s="76">
        <f t="shared" si="30"/>
        <v>0</v>
      </c>
      <c r="O275" s="143"/>
      <c r="P275" s="76">
        <f t="shared" si="31"/>
        <v>0</v>
      </c>
      <c r="Q275" s="143"/>
      <c r="R275" s="76">
        <f t="shared" si="32"/>
        <v>0</v>
      </c>
      <c r="S275" s="144"/>
      <c r="T275" s="76">
        <f>IF(S275='x. Dropdownmenüs'!$A$38,1,0)</f>
        <v>0</v>
      </c>
      <c r="U275" s="144"/>
      <c r="V275" s="76">
        <f t="shared" si="33"/>
        <v>0</v>
      </c>
      <c r="W275" s="145" t="str">
        <f t="shared" si="34"/>
        <v>gering</v>
      </c>
      <c r="X275" s="78"/>
      <c r="Y275" s="78"/>
      <c r="Z275" s="78"/>
      <c r="AA275" s="78"/>
      <c r="AB275" s="65" t="str">
        <f>IF(K275='x. Dropdownmenüs'!$A$25,IF(OR(X275='x. Dropdownmenüs'!$A$42,Y275='x. Dropdownmenüs'!$A$46),"Tabelle 4. überprüfen","zulässig"),"anderer Versickerungstyp gewählt")</f>
        <v>anderer Versickerungstyp gewählt</v>
      </c>
      <c r="AC275" s="65" t="str">
        <f>IF(AND(K275='x. Dropdownmenüs'!$A$26,L275='x. Dropdownmenüs'!$A$33,W275="gering"),"Zulässig ohne Behandlung wenn Ae&lt;Av",IF(K275='x. Dropdownmenüs'!$A$26,IF(OR(W275="hoch",L275='x. Dropdownmenüs'!$A$33,X275='x. Dropdownmenüs'!$A$42,Y275='x. Dropdownmenüs'!$A$46),"Tabelle 4. überprüfen","zulässig"),"anderer Versickerungstyp gewählt"))</f>
        <v>anderer Versickerungstyp gewählt</v>
      </c>
      <c r="AD275" s="65" t="str">
        <f>IF(AND(K275='x. Dropdownmenüs'!$A$27,L275='x. Dropdownmenüs'!$A$33,W275="gering"),"Zulässig am Ort des Anfalls",IF(K275='x. Dropdownmenüs'!$A$27,IF(OR(W275="hoch",L275='x. Dropdownmenüs'!$A$33,X275='x. Dropdownmenüs'!$A$42,Y275='x. Dropdownmenüs'!$A$46),"Tabelle 4. überprüfen","zulässig"),"anderer Versickerungstyp gewählt"))</f>
        <v>anderer Versickerungstyp gewählt</v>
      </c>
      <c r="AE275" s="65" t="str">
        <f>IF(K275='x. Dropdownmenüs'!$A$28,IF(X275='x. Dropdownmenüs'!$A$42,"nicht zulässig",IF(OR(Y275='x. Dropdownmenüs'!$A$46),"Tabelle 4. überprüfen","zulässig mit Behandlung")),"anderer Versickerungstyp gewählt")</f>
        <v>anderer Versickerungstyp gewählt</v>
      </c>
      <c r="AF275" s="65" t="str">
        <f>IF(K275='x. Dropdownmenüs'!$A$29,"zulässig (beliebig kombinierbar)","anderer Versickerungstyp gewählt")</f>
        <v>anderer Versickerungstyp gewählt</v>
      </c>
    </row>
    <row r="276" spans="1:32" x14ac:dyDescent="0.2">
      <c r="A276" s="168"/>
      <c r="B276" s="169"/>
      <c r="C276" s="147"/>
      <c r="D276" s="129"/>
      <c r="E276" s="130"/>
      <c r="F276" s="131"/>
      <c r="G276" s="163"/>
      <c r="H276" s="135"/>
      <c r="I276" s="136" t="str">
        <f t="shared" si="28"/>
        <v/>
      </c>
      <c r="J276" s="137" t="str">
        <f t="shared" si="29"/>
        <v/>
      </c>
      <c r="K276" s="138"/>
      <c r="L276" s="78"/>
      <c r="M276" s="79"/>
      <c r="N276" s="76">
        <f t="shared" si="30"/>
        <v>0</v>
      </c>
      <c r="O276" s="143"/>
      <c r="P276" s="76">
        <f t="shared" si="31"/>
        <v>0</v>
      </c>
      <c r="Q276" s="143"/>
      <c r="R276" s="76">
        <f t="shared" si="32"/>
        <v>0</v>
      </c>
      <c r="S276" s="144"/>
      <c r="T276" s="76">
        <f>IF(S276='x. Dropdownmenüs'!$A$38,1,0)</f>
        <v>0</v>
      </c>
      <c r="U276" s="144"/>
      <c r="V276" s="76">
        <f t="shared" si="33"/>
        <v>0</v>
      </c>
      <c r="W276" s="145" t="str">
        <f t="shared" si="34"/>
        <v>gering</v>
      </c>
      <c r="X276" s="78"/>
      <c r="Y276" s="78"/>
      <c r="Z276" s="78"/>
      <c r="AA276" s="78"/>
      <c r="AB276" s="65" t="str">
        <f>IF(K276='x. Dropdownmenüs'!$A$25,IF(OR(X276='x. Dropdownmenüs'!$A$42,Y276='x. Dropdownmenüs'!$A$46),"Tabelle 4. überprüfen","zulässig"),"anderer Versickerungstyp gewählt")</f>
        <v>anderer Versickerungstyp gewählt</v>
      </c>
      <c r="AC276" s="65" t="str">
        <f>IF(AND(K276='x. Dropdownmenüs'!$A$26,L276='x. Dropdownmenüs'!$A$33,W276="gering"),"Zulässig ohne Behandlung wenn Ae&lt;Av",IF(K276='x. Dropdownmenüs'!$A$26,IF(OR(W276="hoch",L276='x. Dropdownmenüs'!$A$33,X276='x. Dropdownmenüs'!$A$42,Y276='x. Dropdownmenüs'!$A$46),"Tabelle 4. überprüfen","zulässig"),"anderer Versickerungstyp gewählt"))</f>
        <v>anderer Versickerungstyp gewählt</v>
      </c>
      <c r="AD276" s="65" t="str">
        <f>IF(AND(K276='x. Dropdownmenüs'!$A$27,L276='x. Dropdownmenüs'!$A$33,W276="gering"),"Zulässig am Ort des Anfalls",IF(K276='x. Dropdownmenüs'!$A$27,IF(OR(W276="hoch",L276='x. Dropdownmenüs'!$A$33,X276='x. Dropdownmenüs'!$A$42,Y276='x. Dropdownmenüs'!$A$46),"Tabelle 4. überprüfen","zulässig"),"anderer Versickerungstyp gewählt"))</f>
        <v>anderer Versickerungstyp gewählt</v>
      </c>
      <c r="AE276" s="65" t="str">
        <f>IF(K276='x. Dropdownmenüs'!$A$28,IF(X276='x. Dropdownmenüs'!$A$42,"nicht zulässig",IF(OR(Y276='x. Dropdownmenüs'!$A$46),"Tabelle 4. überprüfen","zulässig mit Behandlung")),"anderer Versickerungstyp gewählt")</f>
        <v>anderer Versickerungstyp gewählt</v>
      </c>
      <c r="AF276" s="65" t="str">
        <f>IF(K276='x. Dropdownmenüs'!$A$29,"zulässig (beliebig kombinierbar)","anderer Versickerungstyp gewählt")</f>
        <v>anderer Versickerungstyp gewählt</v>
      </c>
    </row>
    <row r="277" spans="1:32" x14ac:dyDescent="0.2">
      <c r="A277" s="168"/>
      <c r="B277" s="169"/>
      <c r="C277" s="147"/>
      <c r="D277" s="129"/>
      <c r="E277" s="130"/>
      <c r="F277" s="131"/>
      <c r="G277" s="163"/>
      <c r="H277" s="135"/>
      <c r="I277" s="136" t="str">
        <f t="shared" si="28"/>
        <v/>
      </c>
      <c r="J277" s="137" t="str">
        <f t="shared" si="29"/>
        <v/>
      </c>
      <c r="K277" s="138"/>
      <c r="L277" s="78"/>
      <c r="M277" s="79"/>
      <c r="N277" s="76">
        <f t="shared" si="30"/>
        <v>0</v>
      </c>
      <c r="O277" s="143"/>
      <c r="P277" s="76">
        <f t="shared" si="31"/>
        <v>0</v>
      </c>
      <c r="Q277" s="143"/>
      <c r="R277" s="76">
        <f t="shared" si="32"/>
        <v>0</v>
      </c>
      <c r="S277" s="144"/>
      <c r="T277" s="76">
        <f>IF(S277='x. Dropdownmenüs'!$A$38,1,0)</f>
        <v>0</v>
      </c>
      <c r="U277" s="144"/>
      <c r="V277" s="76">
        <f t="shared" si="33"/>
        <v>0</v>
      </c>
      <c r="W277" s="145" t="str">
        <f t="shared" si="34"/>
        <v>gering</v>
      </c>
      <c r="X277" s="78"/>
      <c r="Y277" s="78"/>
      <c r="Z277" s="78"/>
      <c r="AA277" s="78"/>
      <c r="AB277" s="65" t="str">
        <f>IF(K277='x. Dropdownmenüs'!$A$25,IF(OR(X277='x. Dropdownmenüs'!$A$42,Y277='x. Dropdownmenüs'!$A$46),"Tabelle 4. überprüfen","zulässig"),"anderer Versickerungstyp gewählt")</f>
        <v>anderer Versickerungstyp gewählt</v>
      </c>
      <c r="AC277" s="65" t="str">
        <f>IF(AND(K277='x. Dropdownmenüs'!$A$26,L277='x. Dropdownmenüs'!$A$33,W277="gering"),"Zulässig ohne Behandlung wenn Ae&lt;Av",IF(K277='x. Dropdownmenüs'!$A$26,IF(OR(W277="hoch",L277='x. Dropdownmenüs'!$A$33,X277='x. Dropdownmenüs'!$A$42,Y277='x. Dropdownmenüs'!$A$46),"Tabelle 4. überprüfen","zulässig"),"anderer Versickerungstyp gewählt"))</f>
        <v>anderer Versickerungstyp gewählt</v>
      </c>
      <c r="AD277" s="65" t="str">
        <f>IF(AND(K277='x. Dropdownmenüs'!$A$27,L277='x. Dropdownmenüs'!$A$33,W277="gering"),"Zulässig am Ort des Anfalls",IF(K277='x. Dropdownmenüs'!$A$27,IF(OR(W277="hoch",L277='x. Dropdownmenüs'!$A$33,X277='x. Dropdownmenüs'!$A$42,Y277='x. Dropdownmenüs'!$A$46),"Tabelle 4. überprüfen","zulässig"),"anderer Versickerungstyp gewählt"))</f>
        <v>anderer Versickerungstyp gewählt</v>
      </c>
      <c r="AE277" s="65" t="str">
        <f>IF(K277='x. Dropdownmenüs'!$A$28,IF(X277='x. Dropdownmenüs'!$A$42,"nicht zulässig",IF(OR(Y277='x. Dropdownmenüs'!$A$46),"Tabelle 4. überprüfen","zulässig mit Behandlung")),"anderer Versickerungstyp gewählt")</f>
        <v>anderer Versickerungstyp gewählt</v>
      </c>
      <c r="AF277" s="65" t="str">
        <f>IF(K277='x. Dropdownmenüs'!$A$29,"zulässig (beliebig kombinierbar)","anderer Versickerungstyp gewählt")</f>
        <v>anderer Versickerungstyp gewählt</v>
      </c>
    </row>
    <row r="278" spans="1:32" x14ac:dyDescent="0.2">
      <c r="A278" s="168"/>
      <c r="B278" s="169"/>
      <c r="C278" s="147"/>
      <c r="D278" s="129"/>
      <c r="E278" s="130"/>
      <c r="F278" s="131"/>
      <c r="G278" s="163"/>
      <c r="H278" s="135"/>
      <c r="I278" s="136" t="str">
        <f t="shared" si="28"/>
        <v/>
      </c>
      <c r="J278" s="137" t="str">
        <f t="shared" si="29"/>
        <v/>
      </c>
      <c r="K278" s="138"/>
      <c r="L278" s="78"/>
      <c r="M278" s="79"/>
      <c r="N278" s="76">
        <f t="shared" si="30"/>
        <v>0</v>
      </c>
      <c r="O278" s="143"/>
      <c r="P278" s="76">
        <f t="shared" si="31"/>
        <v>0</v>
      </c>
      <c r="Q278" s="143"/>
      <c r="R278" s="76">
        <f t="shared" si="32"/>
        <v>0</v>
      </c>
      <c r="S278" s="144"/>
      <c r="T278" s="76">
        <f>IF(S278='x. Dropdownmenüs'!$A$38,1,0)</f>
        <v>0</v>
      </c>
      <c r="U278" s="144"/>
      <c r="V278" s="76">
        <f t="shared" si="33"/>
        <v>0</v>
      </c>
      <c r="W278" s="145" t="str">
        <f t="shared" si="34"/>
        <v>gering</v>
      </c>
      <c r="X278" s="78"/>
      <c r="Y278" s="78"/>
      <c r="Z278" s="78"/>
      <c r="AA278" s="78"/>
      <c r="AB278" s="65" t="str">
        <f>IF(K278='x. Dropdownmenüs'!$A$25,IF(OR(X278='x. Dropdownmenüs'!$A$42,Y278='x. Dropdownmenüs'!$A$46),"Tabelle 4. überprüfen","zulässig"),"anderer Versickerungstyp gewählt")</f>
        <v>anderer Versickerungstyp gewählt</v>
      </c>
      <c r="AC278" s="65" t="str">
        <f>IF(AND(K278='x. Dropdownmenüs'!$A$26,L278='x. Dropdownmenüs'!$A$33,W278="gering"),"Zulässig ohne Behandlung wenn Ae&lt;Av",IF(K278='x. Dropdownmenüs'!$A$26,IF(OR(W278="hoch",L278='x. Dropdownmenüs'!$A$33,X278='x. Dropdownmenüs'!$A$42,Y278='x. Dropdownmenüs'!$A$46),"Tabelle 4. überprüfen","zulässig"),"anderer Versickerungstyp gewählt"))</f>
        <v>anderer Versickerungstyp gewählt</v>
      </c>
      <c r="AD278" s="65" t="str">
        <f>IF(AND(K278='x. Dropdownmenüs'!$A$27,L278='x. Dropdownmenüs'!$A$33,W278="gering"),"Zulässig am Ort des Anfalls",IF(K278='x. Dropdownmenüs'!$A$27,IF(OR(W278="hoch",L278='x. Dropdownmenüs'!$A$33,X278='x. Dropdownmenüs'!$A$42,Y278='x. Dropdownmenüs'!$A$46),"Tabelle 4. überprüfen","zulässig"),"anderer Versickerungstyp gewählt"))</f>
        <v>anderer Versickerungstyp gewählt</v>
      </c>
      <c r="AE278" s="65" t="str">
        <f>IF(K278='x. Dropdownmenüs'!$A$28,IF(X278='x. Dropdownmenüs'!$A$42,"nicht zulässig",IF(OR(Y278='x. Dropdownmenüs'!$A$46),"Tabelle 4. überprüfen","zulässig mit Behandlung")),"anderer Versickerungstyp gewählt")</f>
        <v>anderer Versickerungstyp gewählt</v>
      </c>
      <c r="AF278" s="65" t="str">
        <f>IF(K278='x. Dropdownmenüs'!$A$29,"zulässig (beliebig kombinierbar)","anderer Versickerungstyp gewählt")</f>
        <v>anderer Versickerungstyp gewählt</v>
      </c>
    </row>
    <row r="279" spans="1:32" x14ac:dyDescent="0.2">
      <c r="A279" s="168"/>
      <c r="B279" s="169"/>
      <c r="C279" s="147"/>
      <c r="D279" s="129"/>
      <c r="E279" s="130"/>
      <c r="F279" s="131"/>
      <c r="G279" s="163"/>
      <c r="H279" s="135"/>
      <c r="I279" s="136" t="str">
        <f t="shared" si="28"/>
        <v/>
      </c>
      <c r="J279" s="137" t="str">
        <f t="shared" si="29"/>
        <v/>
      </c>
      <c r="K279" s="138"/>
      <c r="L279" s="78"/>
      <c r="M279" s="79"/>
      <c r="N279" s="76">
        <f t="shared" si="30"/>
        <v>0</v>
      </c>
      <c r="O279" s="143"/>
      <c r="P279" s="76">
        <f t="shared" si="31"/>
        <v>0</v>
      </c>
      <c r="Q279" s="143"/>
      <c r="R279" s="76">
        <f t="shared" si="32"/>
        <v>0</v>
      </c>
      <c r="S279" s="144"/>
      <c r="T279" s="76">
        <f>IF(S279='x. Dropdownmenüs'!$A$38,1,0)</f>
        <v>0</v>
      </c>
      <c r="U279" s="144"/>
      <c r="V279" s="76">
        <f t="shared" si="33"/>
        <v>0</v>
      </c>
      <c r="W279" s="145" t="str">
        <f t="shared" si="34"/>
        <v>gering</v>
      </c>
      <c r="X279" s="78"/>
      <c r="Y279" s="78"/>
      <c r="Z279" s="78"/>
      <c r="AA279" s="78"/>
      <c r="AB279" s="65" t="str">
        <f>IF(K279='x. Dropdownmenüs'!$A$25,IF(OR(X279='x. Dropdownmenüs'!$A$42,Y279='x. Dropdownmenüs'!$A$46),"Tabelle 4. überprüfen","zulässig"),"anderer Versickerungstyp gewählt")</f>
        <v>anderer Versickerungstyp gewählt</v>
      </c>
      <c r="AC279" s="65" t="str">
        <f>IF(AND(K279='x. Dropdownmenüs'!$A$26,L279='x. Dropdownmenüs'!$A$33,W279="gering"),"Zulässig ohne Behandlung wenn Ae&lt;Av",IF(K279='x. Dropdownmenüs'!$A$26,IF(OR(W279="hoch",L279='x. Dropdownmenüs'!$A$33,X279='x. Dropdownmenüs'!$A$42,Y279='x. Dropdownmenüs'!$A$46),"Tabelle 4. überprüfen","zulässig"),"anderer Versickerungstyp gewählt"))</f>
        <v>anderer Versickerungstyp gewählt</v>
      </c>
      <c r="AD279" s="65" t="str">
        <f>IF(AND(K279='x. Dropdownmenüs'!$A$27,L279='x. Dropdownmenüs'!$A$33,W279="gering"),"Zulässig am Ort des Anfalls",IF(K279='x. Dropdownmenüs'!$A$27,IF(OR(W279="hoch",L279='x. Dropdownmenüs'!$A$33,X279='x. Dropdownmenüs'!$A$42,Y279='x. Dropdownmenüs'!$A$46),"Tabelle 4. überprüfen","zulässig"),"anderer Versickerungstyp gewählt"))</f>
        <v>anderer Versickerungstyp gewählt</v>
      </c>
      <c r="AE279" s="65" t="str">
        <f>IF(K279='x. Dropdownmenüs'!$A$28,IF(X279='x. Dropdownmenüs'!$A$42,"nicht zulässig",IF(OR(Y279='x. Dropdownmenüs'!$A$46),"Tabelle 4. überprüfen","zulässig mit Behandlung")),"anderer Versickerungstyp gewählt")</f>
        <v>anderer Versickerungstyp gewählt</v>
      </c>
      <c r="AF279" s="65" t="str">
        <f>IF(K279='x. Dropdownmenüs'!$A$29,"zulässig (beliebig kombinierbar)","anderer Versickerungstyp gewählt")</f>
        <v>anderer Versickerungstyp gewählt</v>
      </c>
    </row>
    <row r="280" spans="1:32" x14ac:dyDescent="0.2">
      <c r="A280" s="168"/>
      <c r="B280" s="169"/>
      <c r="C280" s="147"/>
      <c r="D280" s="129"/>
      <c r="E280" s="130"/>
      <c r="F280" s="131"/>
      <c r="G280" s="163"/>
      <c r="H280" s="135"/>
      <c r="I280" s="136" t="str">
        <f t="shared" si="28"/>
        <v/>
      </c>
      <c r="J280" s="137" t="str">
        <f t="shared" si="29"/>
        <v/>
      </c>
      <c r="K280" s="138"/>
      <c r="L280" s="78"/>
      <c r="M280" s="79"/>
      <c r="N280" s="76">
        <f t="shared" si="30"/>
        <v>0</v>
      </c>
      <c r="O280" s="143"/>
      <c r="P280" s="76">
        <f t="shared" si="31"/>
        <v>0</v>
      </c>
      <c r="Q280" s="143"/>
      <c r="R280" s="76">
        <f t="shared" si="32"/>
        <v>0</v>
      </c>
      <c r="S280" s="144"/>
      <c r="T280" s="76">
        <f>IF(S280='x. Dropdownmenüs'!$A$38,1,0)</f>
        <v>0</v>
      </c>
      <c r="U280" s="144"/>
      <c r="V280" s="76">
        <f t="shared" si="33"/>
        <v>0</v>
      </c>
      <c r="W280" s="145" t="str">
        <f t="shared" si="34"/>
        <v>gering</v>
      </c>
      <c r="X280" s="78"/>
      <c r="Y280" s="78"/>
      <c r="Z280" s="78"/>
      <c r="AA280" s="78"/>
      <c r="AB280" s="65" t="str">
        <f>IF(K280='x. Dropdownmenüs'!$A$25,IF(OR(X280='x. Dropdownmenüs'!$A$42,Y280='x. Dropdownmenüs'!$A$46),"Tabelle 4. überprüfen","zulässig"),"anderer Versickerungstyp gewählt")</f>
        <v>anderer Versickerungstyp gewählt</v>
      </c>
      <c r="AC280" s="65" t="str">
        <f>IF(AND(K280='x. Dropdownmenüs'!$A$26,L280='x. Dropdownmenüs'!$A$33,W280="gering"),"Zulässig ohne Behandlung wenn Ae&lt;Av",IF(K280='x. Dropdownmenüs'!$A$26,IF(OR(W280="hoch",L280='x. Dropdownmenüs'!$A$33,X280='x. Dropdownmenüs'!$A$42,Y280='x. Dropdownmenüs'!$A$46),"Tabelle 4. überprüfen","zulässig"),"anderer Versickerungstyp gewählt"))</f>
        <v>anderer Versickerungstyp gewählt</v>
      </c>
      <c r="AD280" s="65" t="str">
        <f>IF(AND(K280='x. Dropdownmenüs'!$A$27,L280='x. Dropdownmenüs'!$A$33,W280="gering"),"Zulässig am Ort des Anfalls",IF(K280='x. Dropdownmenüs'!$A$27,IF(OR(W280="hoch",L280='x. Dropdownmenüs'!$A$33,X280='x. Dropdownmenüs'!$A$42,Y280='x. Dropdownmenüs'!$A$46),"Tabelle 4. überprüfen","zulässig"),"anderer Versickerungstyp gewählt"))</f>
        <v>anderer Versickerungstyp gewählt</v>
      </c>
      <c r="AE280" s="65" t="str">
        <f>IF(K280='x. Dropdownmenüs'!$A$28,IF(X280='x. Dropdownmenüs'!$A$42,"nicht zulässig",IF(OR(Y280='x. Dropdownmenüs'!$A$46),"Tabelle 4. überprüfen","zulässig mit Behandlung")),"anderer Versickerungstyp gewählt")</f>
        <v>anderer Versickerungstyp gewählt</v>
      </c>
      <c r="AF280" s="65" t="str">
        <f>IF(K280='x. Dropdownmenüs'!$A$29,"zulässig (beliebig kombinierbar)","anderer Versickerungstyp gewählt")</f>
        <v>anderer Versickerungstyp gewählt</v>
      </c>
    </row>
    <row r="281" spans="1:32" x14ac:dyDescent="0.2">
      <c r="A281" s="168"/>
      <c r="B281" s="169"/>
      <c r="C281" s="147"/>
      <c r="D281" s="129"/>
      <c r="E281" s="130"/>
      <c r="F281" s="131"/>
      <c r="G281" s="163"/>
      <c r="H281" s="135"/>
      <c r="I281" s="136" t="str">
        <f t="shared" si="28"/>
        <v/>
      </c>
      <c r="J281" s="137" t="str">
        <f t="shared" si="29"/>
        <v/>
      </c>
      <c r="K281" s="138"/>
      <c r="L281" s="78"/>
      <c r="M281" s="79"/>
      <c r="N281" s="76">
        <f t="shared" si="30"/>
        <v>0</v>
      </c>
      <c r="O281" s="143"/>
      <c r="P281" s="76">
        <f t="shared" si="31"/>
        <v>0</v>
      </c>
      <c r="Q281" s="143"/>
      <c r="R281" s="76">
        <f t="shared" si="32"/>
        <v>0</v>
      </c>
      <c r="S281" s="144"/>
      <c r="T281" s="76">
        <f>IF(S281='x. Dropdownmenüs'!$A$38,1,0)</f>
        <v>0</v>
      </c>
      <c r="U281" s="144"/>
      <c r="V281" s="76">
        <f t="shared" si="33"/>
        <v>0</v>
      </c>
      <c r="W281" s="145" t="str">
        <f t="shared" si="34"/>
        <v>gering</v>
      </c>
      <c r="X281" s="78"/>
      <c r="Y281" s="78"/>
      <c r="Z281" s="78"/>
      <c r="AA281" s="78"/>
      <c r="AB281" s="65" t="str">
        <f>IF(K281='x. Dropdownmenüs'!$A$25,IF(OR(X281='x. Dropdownmenüs'!$A$42,Y281='x. Dropdownmenüs'!$A$46),"Tabelle 4. überprüfen","zulässig"),"anderer Versickerungstyp gewählt")</f>
        <v>anderer Versickerungstyp gewählt</v>
      </c>
      <c r="AC281" s="65" t="str">
        <f>IF(AND(K281='x. Dropdownmenüs'!$A$26,L281='x. Dropdownmenüs'!$A$33,W281="gering"),"Zulässig ohne Behandlung wenn Ae&lt;Av",IF(K281='x. Dropdownmenüs'!$A$26,IF(OR(W281="hoch",L281='x. Dropdownmenüs'!$A$33,X281='x. Dropdownmenüs'!$A$42,Y281='x. Dropdownmenüs'!$A$46),"Tabelle 4. überprüfen","zulässig"),"anderer Versickerungstyp gewählt"))</f>
        <v>anderer Versickerungstyp gewählt</v>
      </c>
      <c r="AD281" s="65" t="str">
        <f>IF(AND(K281='x. Dropdownmenüs'!$A$27,L281='x. Dropdownmenüs'!$A$33,W281="gering"),"Zulässig am Ort des Anfalls",IF(K281='x. Dropdownmenüs'!$A$27,IF(OR(W281="hoch",L281='x. Dropdownmenüs'!$A$33,X281='x. Dropdownmenüs'!$A$42,Y281='x. Dropdownmenüs'!$A$46),"Tabelle 4. überprüfen","zulässig"),"anderer Versickerungstyp gewählt"))</f>
        <v>anderer Versickerungstyp gewählt</v>
      </c>
      <c r="AE281" s="65" t="str">
        <f>IF(K281='x. Dropdownmenüs'!$A$28,IF(X281='x. Dropdownmenüs'!$A$42,"nicht zulässig",IF(OR(Y281='x. Dropdownmenüs'!$A$46),"Tabelle 4. überprüfen","zulässig mit Behandlung")),"anderer Versickerungstyp gewählt")</f>
        <v>anderer Versickerungstyp gewählt</v>
      </c>
      <c r="AF281" s="65" t="str">
        <f>IF(K281='x. Dropdownmenüs'!$A$29,"zulässig (beliebig kombinierbar)","anderer Versickerungstyp gewählt")</f>
        <v>anderer Versickerungstyp gewählt</v>
      </c>
    </row>
    <row r="282" spans="1:32" x14ac:dyDescent="0.2">
      <c r="A282" s="168"/>
      <c r="B282" s="169"/>
      <c r="C282" s="147"/>
      <c r="D282" s="129"/>
      <c r="E282" s="130"/>
      <c r="F282" s="131"/>
      <c r="G282" s="163"/>
      <c r="H282" s="135"/>
      <c r="I282" s="136" t="str">
        <f t="shared" si="28"/>
        <v/>
      </c>
      <c r="J282" s="137" t="str">
        <f t="shared" si="29"/>
        <v/>
      </c>
      <c r="K282" s="138"/>
      <c r="L282" s="78"/>
      <c r="M282" s="79"/>
      <c r="N282" s="76">
        <f t="shared" si="30"/>
        <v>0</v>
      </c>
      <c r="O282" s="143"/>
      <c r="P282" s="76">
        <f t="shared" si="31"/>
        <v>0</v>
      </c>
      <c r="Q282" s="143"/>
      <c r="R282" s="76">
        <f t="shared" si="32"/>
        <v>0</v>
      </c>
      <c r="S282" s="144"/>
      <c r="T282" s="76">
        <f>IF(S282='x. Dropdownmenüs'!$A$38,1,0)</f>
        <v>0</v>
      </c>
      <c r="U282" s="144"/>
      <c r="V282" s="76">
        <f t="shared" si="33"/>
        <v>0</v>
      </c>
      <c r="W282" s="145" t="str">
        <f t="shared" si="34"/>
        <v>gering</v>
      </c>
      <c r="X282" s="78"/>
      <c r="Y282" s="78"/>
      <c r="Z282" s="78"/>
      <c r="AA282" s="78"/>
      <c r="AB282" s="65" t="str">
        <f>IF(K282='x. Dropdownmenüs'!$A$25,IF(OR(X282='x. Dropdownmenüs'!$A$42,Y282='x. Dropdownmenüs'!$A$46),"Tabelle 4. überprüfen","zulässig"),"anderer Versickerungstyp gewählt")</f>
        <v>anderer Versickerungstyp gewählt</v>
      </c>
      <c r="AC282" s="65" t="str">
        <f>IF(AND(K282='x. Dropdownmenüs'!$A$26,L282='x. Dropdownmenüs'!$A$33,W282="gering"),"Zulässig ohne Behandlung wenn Ae&lt;Av",IF(K282='x. Dropdownmenüs'!$A$26,IF(OR(W282="hoch",L282='x. Dropdownmenüs'!$A$33,X282='x. Dropdownmenüs'!$A$42,Y282='x. Dropdownmenüs'!$A$46),"Tabelle 4. überprüfen","zulässig"),"anderer Versickerungstyp gewählt"))</f>
        <v>anderer Versickerungstyp gewählt</v>
      </c>
      <c r="AD282" s="65" t="str">
        <f>IF(AND(K282='x. Dropdownmenüs'!$A$27,L282='x. Dropdownmenüs'!$A$33,W282="gering"),"Zulässig am Ort des Anfalls",IF(K282='x. Dropdownmenüs'!$A$27,IF(OR(W282="hoch",L282='x. Dropdownmenüs'!$A$33,X282='x. Dropdownmenüs'!$A$42,Y282='x. Dropdownmenüs'!$A$46),"Tabelle 4. überprüfen","zulässig"),"anderer Versickerungstyp gewählt"))</f>
        <v>anderer Versickerungstyp gewählt</v>
      </c>
      <c r="AE282" s="65" t="str">
        <f>IF(K282='x. Dropdownmenüs'!$A$28,IF(X282='x. Dropdownmenüs'!$A$42,"nicht zulässig",IF(OR(Y282='x. Dropdownmenüs'!$A$46),"Tabelle 4. überprüfen","zulässig mit Behandlung")),"anderer Versickerungstyp gewählt")</f>
        <v>anderer Versickerungstyp gewählt</v>
      </c>
      <c r="AF282" s="65" t="str">
        <f>IF(K282='x. Dropdownmenüs'!$A$29,"zulässig (beliebig kombinierbar)","anderer Versickerungstyp gewählt")</f>
        <v>anderer Versickerungstyp gewählt</v>
      </c>
    </row>
    <row r="283" spans="1:32" x14ac:dyDescent="0.2">
      <c r="A283" s="168"/>
      <c r="B283" s="169"/>
      <c r="C283" s="147"/>
      <c r="D283" s="129"/>
      <c r="E283" s="130"/>
      <c r="F283" s="131"/>
      <c r="G283" s="163"/>
      <c r="H283" s="135"/>
      <c r="I283" s="136" t="str">
        <f t="shared" si="28"/>
        <v/>
      </c>
      <c r="J283" s="137" t="str">
        <f t="shared" si="29"/>
        <v/>
      </c>
      <c r="K283" s="138"/>
      <c r="L283" s="78"/>
      <c r="M283" s="79"/>
      <c r="N283" s="76">
        <f t="shared" si="30"/>
        <v>0</v>
      </c>
      <c r="O283" s="143"/>
      <c r="P283" s="76">
        <f t="shared" si="31"/>
        <v>0</v>
      </c>
      <c r="Q283" s="143"/>
      <c r="R283" s="76">
        <f t="shared" si="32"/>
        <v>0</v>
      </c>
      <c r="S283" s="144"/>
      <c r="T283" s="76">
        <f>IF(S283='x. Dropdownmenüs'!$A$38,1,0)</f>
        <v>0</v>
      </c>
      <c r="U283" s="144"/>
      <c r="V283" s="76">
        <f t="shared" si="33"/>
        <v>0</v>
      </c>
      <c r="W283" s="145" t="str">
        <f t="shared" si="34"/>
        <v>gering</v>
      </c>
      <c r="X283" s="78"/>
      <c r="Y283" s="78"/>
      <c r="Z283" s="78"/>
      <c r="AA283" s="78"/>
      <c r="AB283" s="65" t="str">
        <f>IF(K283='x. Dropdownmenüs'!$A$25,IF(OR(X283='x. Dropdownmenüs'!$A$42,Y283='x. Dropdownmenüs'!$A$46),"Tabelle 4. überprüfen","zulässig"),"anderer Versickerungstyp gewählt")</f>
        <v>anderer Versickerungstyp gewählt</v>
      </c>
      <c r="AC283" s="65" t="str">
        <f>IF(AND(K283='x. Dropdownmenüs'!$A$26,L283='x. Dropdownmenüs'!$A$33,W283="gering"),"Zulässig ohne Behandlung wenn Ae&lt;Av",IF(K283='x. Dropdownmenüs'!$A$26,IF(OR(W283="hoch",L283='x. Dropdownmenüs'!$A$33,X283='x. Dropdownmenüs'!$A$42,Y283='x. Dropdownmenüs'!$A$46),"Tabelle 4. überprüfen","zulässig"),"anderer Versickerungstyp gewählt"))</f>
        <v>anderer Versickerungstyp gewählt</v>
      </c>
      <c r="AD283" s="65" t="str">
        <f>IF(AND(K283='x. Dropdownmenüs'!$A$27,L283='x. Dropdownmenüs'!$A$33,W283="gering"),"Zulässig am Ort des Anfalls",IF(K283='x. Dropdownmenüs'!$A$27,IF(OR(W283="hoch",L283='x. Dropdownmenüs'!$A$33,X283='x. Dropdownmenüs'!$A$42,Y283='x. Dropdownmenüs'!$A$46),"Tabelle 4. überprüfen","zulässig"),"anderer Versickerungstyp gewählt"))</f>
        <v>anderer Versickerungstyp gewählt</v>
      </c>
      <c r="AE283" s="65" t="str">
        <f>IF(K283='x. Dropdownmenüs'!$A$28,IF(X283='x. Dropdownmenüs'!$A$42,"nicht zulässig",IF(OR(Y283='x. Dropdownmenüs'!$A$46),"Tabelle 4. überprüfen","zulässig mit Behandlung")),"anderer Versickerungstyp gewählt")</f>
        <v>anderer Versickerungstyp gewählt</v>
      </c>
      <c r="AF283" s="65" t="str">
        <f>IF(K283='x. Dropdownmenüs'!$A$29,"zulässig (beliebig kombinierbar)","anderer Versickerungstyp gewählt")</f>
        <v>anderer Versickerungstyp gewählt</v>
      </c>
    </row>
    <row r="284" spans="1:32" x14ac:dyDescent="0.2">
      <c r="A284" s="168"/>
      <c r="B284" s="169"/>
      <c r="C284" s="147"/>
      <c r="D284" s="129"/>
      <c r="E284" s="130"/>
      <c r="F284" s="131"/>
      <c r="G284" s="163"/>
      <c r="H284" s="135"/>
      <c r="I284" s="136" t="str">
        <f t="shared" si="28"/>
        <v/>
      </c>
      <c r="J284" s="137" t="str">
        <f t="shared" si="29"/>
        <v/>
      </c>
      <c r="K284" s="138"/>
      <c r="L284" s="78"/>
      <c r="M284" s="79"/>
      <c r="N284" s="76">
        <f t="shared" si="30"/>
        <v>0</v>
      </c>
      <c r="O284" s="143"/>
      <c r="P284" s="76">
        <f t="shared" si="31"/>
        <v>0</v>
      </c>
      <c r="Q284" s="143"/>
      <c r="R284" s="76">
        <f t="shared" si="32"/>
        <v>0</v>
      </c>
      <c r="S284" s="144"/>
      <c r="T284" s="76">
        <f>IF(S284='x. Dropdownmenüs'!$A$38,1,0)</f>
        <v>0</v>
      </c>
      <c r="U284" s="144"/>
      <c r="V284" s="76">
        <f t="shared" si="33"/>
        <v>0</v>
      </c>
      <c r="W284" s="145" t="str">
        <f t="shared" si="34"/>
        <v>gering</v>
      </c>
      <c r="X284" s="78"/>
      <c r="Y284" s="78"/>
      <c r="Z284" s="78"/>
      <c r="AA284" s="78"/>
      <c r="AB284" s="65" t="str">
        <f>IF(K284='x. Dropdownmenüs'!$A$25,IF(OR(X284='x. Dropdownmenüs'!$A$42,Y284='x. Dropdownmenüs'!$A$46),"Tabelle 4. überprüfen","zulässig"),"anderer Versickerungstyp gewählt")</f>
        <v>anderer Versickerungstyp gewählt</v>
      </c>
      <c r="AC284" s="65" t="str">
        <f>IF(AND(K284='x. Dropdownmenüs'!$A$26,L284='x. Dropdownmenüs'!$A$33,W284="gering"),"Zulässig ohne Behandlung wenn Ae&lt;Av",IF(K284='x. Dropdownmenüs'!$A$26,IF(OR(W284="hoch",L284='x. Dropdownmenüs'!$A$33,X284='x. Dropdownmenüs'!$A$42,Y284='x. Dropdownmenüs'!$A$46),"Tabelle 4. überprüfen","zulässig"),"anderer Versickerungstyp gewählt"))</f>
        <v>anderer Versickerungstyp gewählt</v>
      </c>
      <c r="AD284" s="65" t="str">
        <f>IF(AND(K284='x. Dropdownmenüs'!$A$27,L284='x. Dropdownmenüs'!$A$33,W284="gering"),"Zulässig am Ort des Anfalls",IF(K284='x. Dropdownmenüs'!$A$27,IF(OR(W284="hoch",L284='x. Dropdownmenüs'!$A$33,X284='x. Dropdownmenüs'!$A$42,Y284='x. Dropdownmenüs'!$A$46),"Tabelle 4. überprüfen","zulässig"),"anderer Versickerungstyp gewählt"))</f>
        <v>anderer Versickerungstyp gewählt</v>
      </c>
      <c r="AE284" s="65" t="str">
        <f>IF(K284='x. Dropdownmenüs'!$A$28,IF(X284='x. Dropdownmenüs'!$A$42,"nicht zulässig",IF(OR(Y284='x. Dropdownmenüs'!$A$46),"Tabelle 4. überprüfen","zulässig mit Behandlung")),"anderer Versickerungstyp gewählt")</f>
        <v>anderer Versickerungstyp gewählt</v>
      </c>
      <c r="AF284" s="65" t="str">
        <f>IF(K284='x. Dropdownmenüs'!$A$29,"zulässig (beliebig kombinierbar)","anderer Versickerungstyp gewählt")</f>
        <v>anderer Versickerungstyp gewählt</v>
      </c>
    </row>
    <row r="285" spans="1:32" x14ac:dyDescent="0.2">
      <c r="A285" s="168"/>
      <c r="B285" s="169"/>
      <c r="C285" s="147"/>
      <c r="D285" s="129"/>
      <c r="E285" s="130"/>
      <c r="F285" s="131"/>
      <c r="G285" s="163"/>
      <c r="H285" s="135"/>
      <c r="I285" s="136" t="str">
        <f t="shared" si="28"/>
        <v/>
      </c>
      <c r="J285" s="137" t="str">
        <f t="shared" si="29"/>
        <v/>
      </c>
      <c r="K285" s="138"/>
      <c r="L285" s="78"/>
      <c r="M285" s="79"/>
      <c r="N285" s="76">
        <f t="shared" si="30"/>
        <v>0</v>
      </c>
      <c r="O285" s="143"/>
      <c r="P285" s="76">
        <f t="shared" si="31"/>
        <v>0</v>
      </c>
      <c r="Q285" s="143"/>
      <c r="R285" s="76">
        <f t="shared" si="32"/>
        <v>0</v>
      </c>
      <c r="S285" s="144"/>
      <c r="T285" s="76">
        <f>IF(S285='x. Dropdownmenüs'!$A$38,1,0)</f>
        <v>0</v>
      </c>
      <c r="U285" s="144"/>
      <c r="V285" s="76">
        <f t="shared" si="33"/>
        <v>0</v>
      </c>
      <c r="W285" s="145" t="str">
        <f t="shared" si="34"/>
        <v>gering</v>
      </c>
      <c r="X285" s="78"/>
      <c r="Y285" s="78"/>
      <c r="Z285" s="78"/>
      <c r="AA285" s="78"/>
      <c r="AB285" s="65" t="str">
        <f>IF(K285='x. Dropdownmenüs'!$A$25,IF(OR(X285='x. Dropdownmenüs'!$A$42,Y285='x. Dropdownmenüs'!$A$46),"Tabelle 4. überprüfen","zulässig"),"anderer Versickerungstyp gewählt")</f>
        <v>anderer Versickerungstyp gewählt</v>
      </c>
      <c r="AC285" s="65" t="str">
        <f>IF(AND(K285='x. Dropdownmenüs'!$A$26,L285='x. Dropdownmenüs'!$A$33,W285="gering"),"Zulässig ohne Behandlung wenn Ae&lt;Av",IF(K285='x. Dropdownmenüs'!$A$26,IF(OR(W285="hoch",L285='x. Dropdownmenüs'!$A$33,X285='x. Dropdownmenüs'!$A$42,Y285='x. Dropdownmenüs'!$A$46),"Tabelle 4. überprüfen","zulässig"),"anderer Versickerungstyp gewählt"))</f>
        <v>anderer Versickerungstyp gewählt</v>
      </c>
      <c r="AD285" s="65" t="str">
        <f>IF(AND(K285='x. Dropdownmenüs'!$A$27,L285='x. Dropdownmenüs'!$A$33,W285="gering"),"Zulässig am Ort des Anfalls",IF(K285='x. Dropdownmenüs'!$A$27,IF(OR(W285="hoch",L285='x. Dropdownmenüs'!$A$33,X285='x. Dropdownmenüs'!$A$42,Y285='x. Dropdownmenüs'!$A$46),"Tabelle 4. überprüfen","zulässig"),"anderer Versickerungstyp gewählt"))</f>
        <v>anderer Versickerungstyp gewählt</v>
      </c>
      <c r="AE285" s="65" t="str">
        <f>IF(K285='x. Dropdownmenüs'!$A$28,IF(X285='x. Dropdownmenüs'!$A$42,"nicht zulässig",IF(OR(Y285='x. Dropdownmenüs'!$A$46),"Tabelle 4. überprüfen","zulässig mit Behandlung")),"anderer Versickerungstyp gewählt")</f>
        <v>anderer Versickerungstyp gewählt</v>
      </c>
      <c r="AF285" s="65" t="str">
        <f>IF(K285='x. Dropdownmenüs'!$A$29,"zulässig (beliebig kombinierbar)","anderer Versickerungstyp gewählt")</f>
        <v>anderer Versickerungstyp gewählt</v>
      </c>
    </row>
    <row r="286" spans="1:32" x14ac:dyDescent="0.2">
      <c r="A286" s="168"/>
      <c r="B286" s="169"/>
      <c r="C286" s="147"/>
      <c r="D286" s="129"/>
      <c r="E286" s="130"/>
      <c r="F286" s="131"/>
      <c r="G286" s="163"/>
      <c r="H286" s="135"/>
      <c r="I286" s="136" t="str">
        <f t="shared" si="28"/>
        <v/>
      </c>
      <c r="J286" s="137" t="str">
        <f t="shared" si="29"/>
        <v/>
      </c>
      <c r="K286" s="138"/>
      <c r="L286" s="78"/>
      <c r="M286" s="79"/>
      <c r="N286" s="76">
        <f t="shared" si="30"/>
        <v>0</v>
      </c>
      <c r="O286" s="143"/>
      <c r="P286" s="76">
        <f t="shared" si="31"/>
        <v>0</v>
      </c>
      <c r="Q286" s="143"/>
      <c r="R286" s="76">
        <f t="shared" si="32"/>
        <v>0</v>
      </c>
      <c r="S286" s="144"/>
      <c r="T286" s="76">
        <f>IF(S286='x. Dropdownmenüs'!$A$38,1,0)</f>
        <v>0</v>
      </c>
      <c r="U286" s="144"/>
      <c r="V286" s="76">
        <f t="shared" si="33"/>
        <v>0</v>
      </c>
      <c r="W286" s="145" t="str">
        <f t="shared" si="34"/>
        <v>gering</v>
      </c>
      <c r="X286" s="78"/>
      <c r="Y286" s="78"/>
      <c r="Z286" s="78"/>
      <c r="AA286" s="78"/>
      <c r="AB286" s="65" t="str">
        <f>IF(K286='x. Dropdownmenüs'!$A$25,IF(OR(X286='x. Dropdownmenüs'!$A$42,Y286='x. Dropdownmenüs'!$A$46),"Tabelle 4. überprüfen","zulässig"),"anderer Versickerungstyp gewählt")</f>
        <v>anderer Versickerungstyp gewählt</v>
      </c>
      <c r="AC286" s="65" t="str">
        <f>IF(AND(K286='x. Dropdownmenüs'!$A$26,L286='x. Dropdownmenüs'!$A$33,W286="gering"),"Zulässig ohne Behandlung wenn Ae&lt;Av",IF(K286='x. Dropdownmenüs'!$A$26,IF(OR(W286="hoch",L286='x. Dropdownmenüs'!$A$33,X286='x. Dropdownmenüs'!$A$42,Y286='x. Dropdownmenüs'!$A$46),"Tabelle 4. überprüfen","zulässig"),"anderer Versickerungstyp gewählt"))</f>
        <v>anderer Versickerungstyp gewählt</v>
      </c>
      <c r="AD286" s="65" t="str">
        <f>IF(AND(K286='x. Dropdownmenüs'!$A$27,L286='x. Dropdownmenüs'!$A$33,W286="gering"),"Zulässig am Ort des Anfalls",IF(K286='x. Dropdownmenüs'!$A$27,IF(OR(W286="hoch",L286='x. Dropdownmenüs'!$A$33,X286='x. Dropdownmenüs'!$A$42,Y286='x. Dropdownmenüs'!$A$46),"Tabelle 4. überprüfen","zulässig"),"anderer Versickerungstyp gewählt"))</f>
        <v>anderer Versickerungstyp gewählt</v>
      </c>
      <c r="AE286" s="65" t="str">
        <f>IF(K286='x. Dropdownmenüs'!$A$28,IF(X286='x. Dropdownmenüs'!$A$42,"nicht zulässig",IF(OR(Y286='x. Dropdownmenüs'!$A$46),"Tabelle 4. überprüfen","zulässig mit Behandlung")),"anderer Versickerungstyp gewählt")</f>
        <v>anderer Versickerungstyp gewählt</v>
      </c>
      <c r="AF286" s="65" t="str">
        <f>IF(K286='x. Dropdownmenüs'!$A$29,"zulässig (beliebig kombinierbar)","anderer Versickerungstyp gewählt")</f>
        <v>anderer Versickerungstyp gewählt</v>
      </c>
    </row>
    <row r="287" spans="1:32" x14ac:dyDescent="0.2">
      <c r="A287" s="168"/>
      <c r="B287" s="169"/>
      <c r="C287" s="147"/>
      <c r="D287" s="129"/>
      <c r="E287" s="130"/>
      <c r="F287" s="131"/>
      <c r="G287" s="163"/>
      <c r="H287" s="135"/>
      <c r="I287" s="136" t="str">
        <f t="shared" si="28"/>
        <v/>
      </c>
      <c r="J287" s="137" t="str">
        <f t="shared" si="29"/>
        <v/>
      </c>
      <c r="K287" s="138"/>
      <c r="L287" s="78"/>
      <c r="M287" s="79"/>
      <c r="N287" s="76">
        <f t="shared" si="30"/>
        <v>0</v>
      </c>
      <c r="O287" s="143"/>
      <c r="P287" s="76">
        <f t="shared" si="31"/>
        <v>0</v>
      </c>
      <c r="Q287" s="143"/>
      <c r="R287" s="76">
        <f t="shared" si="32"/>
        <v>0</v>
      </c>
      <c r="S287" s="144"/>
      <c r="T287" s="76">
        <f>IF(S287='x. Dropdownmenüs'!$A$38,1,0)</f>
        <v>0</v>
      </c>
      <c r="U287" s="144"/>
      <c r="V287" s="76">
        <f t="shared" si="33"/>
        <v>0</v>
      </c>
      <c r="W287" s="145" t="str">
        <f t="shared" si="34"/>
        <v>gering</v>
      </c>
      <c r="X287" s="78"/>
      <c r="Y287" s="78"/>
      <c r="Z287" s="78"/>
      <c r="AA287" s="78"/>
      <c r="AB287" s="65" t="str">
        <f>IF(K287='x. Dropdownmenüs'!$A$25,IF(OR(X287='x. Dropdownmenüs'!$A$42,Y287='x. Dropdownmenüs'!$A$46),"Tabelle 4. überprüfen","zulässig"),"anderer Versickerungstyp gewählt")</f>
        <v>anderer Versickerungstyp gewählt</v>
      </c>
      <c r="AC287" s="65" t="str">
        <f>IF(AND(K287='x. Dropdownmenüs'!$A$26,L287='x. Dropdownmenüs'!$A$33,W287="gering"),"Zulässig ohne Behandlung wenn Ae&lt;Av",IF(K287='x. Dropdownmenüs'!$A$26,IF(OR(W287="hoch",L287='x. Dropdownmenüs'!$A$33,X287='x. Dropdownmenüs'!$A$42,Y287='x. Dropdownmenüs'!$A$46),"Tabelle 4. überprüfen","zulässig"),"anderer Versickerungstyp gewählt"))</f>
        <v>anderer Versickerungstyp gewählt</v>
      </c>
      <c r="AD287" s="65" t="str">
        <f>IF(AND(K287='x. Dropdownmenüs'!$A$27,L287='x. Dropdownmenüs'!$A$33,W287="gering"),"Zulässig am Ort des Anfalls",IF(K287='x. Dropdownmenüs'!$A$27,IF(OR(W287="hoch",L287='x. Dropdownmenüs'!$A$33,X287='x. Dropdownmenüs'!$A$42,Y287='x. Dropdownmenüs'!$A$46),"Tabelle 4. überprüfen","zulässig"),"anderer Versickerungstyp gewählt"))</f>
        <v>anderer Versickerungstyp gewählt</v>
      </c>
      <c r="AE287" s="65" t="str">
        <f>IF(K287='x. Dropdownmenüs'!$A$28,IF(X287='x. Dropdownmenüs'!$A$42,"nicht zulässig",IF(OR(Y287='x. Dropdownmenüs'!$A$46),"Tabelle 4. überprüfen","zulässig mit Behandlung")),"anderer Versickerungstyp gewählt")</f>
        <v>anderer Versickerungstyp gewählt</v>
      </c>
      <c r="AF287" s="65" t="str">
        <f>IF(K287='x. Dropdownmenüs'!$A$29,"zulässig (beliebig kombinierbar)","anderer Versickerungstyp gewählt")</f>
        <v>anderer Versickerungstyp gewählt</v>
      </c>
    </row>
    <row r="288" spans="1:32" x14ac:dyDescent="0.2">
      <c r="A288" s="168"/>
      <c r="B288" s="169"/>
      <c r="C288" s="147"/>
      <c r="D288" s="129"/>
      <c r="E288" s="130"/>
      <c r="F288" s="131"/>
      <c r="G288" s="163"/>
      <c r="H288" s="135"/>
      <c r="I288" s="136" t="str">
        <f t="shared" si="28"/>
        <v/>
      </c>
      <c r="J288" s="137" t="str">
        <f t="shared" si="29"/>
        <v/>
      </c>
      <c r="K288" s="138"/>
      <c r="L288" s="78"/>
      <c r="M288" s="79"/>
      <c r="N288" s="76">
        <f t="shared" si="30"/>
        <v>0</v>
      </c>
      <c r="O288" s="143"/>
      <c r="P288" s="76">
        <f t="shared" si="31"/>
        <v>0</v>
      </c>
      <c r="Q288" s="143"/>
      <c r="R288" s="76">
        <f t="shared" si="32"/>
        <v>0</v>
      </c>
      <c r="S288" s="144"/>
      <c r="T288" s="76">
        <f>IF(S288='x. Dropdownmenüs'!$A$38,1,0)</f>
        <v>0</v>
      </c>
      <c r="U288" s="144"/>
      <c r="V288" s="76">
        <f t="shared" si="33"/>
        <v>0</v>
      </c>
      <c r="W288" s="145" t="str">
        <f t="shared" si="34"/>
        <v>gering</v>
      </c>
      <c r="X288" s="78"/>
      <c r="Y288" s="78"/>
      <c r="Z288" s="78"/>
      <c r="AA288" s="78"/>
      <c r="AB288" s="65" t="str">
        <f>IF(K288='x. Dropdownmenüs'!$A$25,IF(OR(X288='x. Dropdownmenüs'!$A$42,Y288='x. Dropdownmenüs'!$A$46),"Tabelle 4. überprüfen","zulässig"),"anderer Versickerungstyp gewählt")</f>
        <v>anderer Versickerungstyp gewählt</v>
      </c>
      <c r="AC288" s="65" t="str">
        <f>IF(AND(K288='x. Dropdownmenüs'!$A$26,L288='x. Dropdownmenüs'!$A$33,W288="gering"),"Zulässig ohne Behandlung wenn Ae&lt;Av",IF(K288='x. Dropdownmenüs'!$A$26,IF(OR(W288="hoch",L288='x. Dropdownmenüs'!$A$33,X288='x. Dropdownmenüs'!$A$42,Y288='x. Dropdownmenüs'!$A$46),"Tabelle 4. überprüfen","zulässig"),"anderer Versickerungstyp gewählt"))</f>
        <v>anderer Versickerungstyp gewählt</v>
      </c>
      <c r="AD288" s="65" t="str">
        <f>IF(AND(K288='x. Dropdownmenüs'!$A$27,L288='x. Dropdownmenüs'!$A$33,W288="gering"),"Zulässig am Ort des Anfalls",IF(K288='x. Dropdownmenüs'!$A$27,IF(OR(W288="hoch",L288='x. Dropdownmenüs'!$A$33,X288='x. Dropdownmenüs'!$A$42,Y288='x. Dropdownmenüs'!$A$46),"Tabelle 4. überprüfen","zulässig"),"anderer Versickerungstyp gewählt"))</f>
        <v>anderer Versickerungstyp gewählt</v>
      </c>
      <c r="AE288" s="65" t="str">
        <f>IF(K288='x. Dropdownmenüs'!$A$28,IF(X288='x. Dropdownmenüs'!$A$42,"nicht zulässig",IF(OR(Y288='x. Dropdownmenüs'!$A$46),"Tabelle 4. überprüfen","zulässig mit Behandlung")),"anderer Versickerungstyp gewählt")</f>
        <v>anderer Versickerungstyp gewählt</v>
      </c>
      <c r="AF288" s="65" t="str">
        <f>IF(K288='x. Dropdownmenüs'!$A$29,"zulässig (beliebig kombinierbar)","anderer Versickerungstyp gewählt")</f>
        <v>anderer Versickerungstyp gewählt</v>
      </c>
    </row>
    <row r="289" spans="1:32" x14ac:dyDescent="0.2">
      <c r="A289" s="168"/>
      <c r="B289" s="169"/>
      <c r="C289" s="147"/>
      <c r="D289" s="129"/>
      <c r="E289" s="130"/>
      <c r="F289" s="131"/>
      <c r="G289" s="163"/>
      <c r="H289" s="135"/>
      <c r="I289" s="136" t="str">
        <f t="shared" si="28"/>
        <v/>
      </c>
      <c r="J289" s="137" t="str">
        <f t="shared" si="29"/>
        <v/>
      </c>
      <c r="K289" s="138"/>
      <c r="L289" s="78"/>
      <c r="M289" s="79"/>
      <c r="N289" s="76">
        <f t="shared" si="30"/>
        <v>0</v>
      </c>
      <c r="O289" s="143"/>
      <c r="P289" s="76">
        <f t="shared" si="31"/>
        <v>0</v>
      </c>
      <c r="Q289" s="143"/>
      <c r="R289" s="76">
        <f t="shared" si="32"/>
        <v>0</v>
      </c>
      <c r="S289" s="144"/>
      <c r="T289" s="76">
        <f>IF(S289='x. Dropdownmenüs'!$A$38,1,0)</f>
        <v>0</v>
      </c>
      <c r="U289" s="144"/>
      <c r="V289" s="76">
        <f t="shared" si="33"/>
        <v>0</v>
      </c>
      <c r="W289" s="145" t="str">
        <f t="shared" si="34"/>
        <v>gering</v>
      </c>
      <c r="X289" s="78"/>
      <c r="Y289" s="78"/>
      <c r="Z289" s="78"/>
      <c r="AA289" s="78"/>
      <c r="AB289" s="65" t="str">
        <f>IF(K289='x. Dropdownmenüs'!$A$25,IF(OR(X289='x. Dropdownmenüs'!$A$42,Y289='x. Dropdownmenüs'!$A$46),"Tabelle 4. überprüfen","zulässig"),"anderer Versickerungstyp gewählt")</f>
        <v>anderer Versickerungstyp gewählt</v>
      </c>
      <c r="AC289" s="65" t="str">
        <f>IF(AND(K289='x. Dropdownmenüs'!$A$26,L289='x. Dropdownmenüs'!$A$33,W289="gering"),"Zulässig ohne Behandlung wenn Ae&lt;Av",IF(K289='x. Dropdownmenüs'!$A$26,IF(OR(W289="hoch",L289='x. Dropdownmenüs'!$A$33,X289='x. Dropdownmenüs'!$A$42,Y289='x. Dropdownmenüs'!$A$46),"Tabelle 4. überprüfen","zulässig"),"anderer Versickerungstyp gewählt"))</f>
        <v>anderer Versickerungstyp gewählt</v>
      </c>
      <c r="AD289" s="65" t="str">
        <f>IF(AND(K289='x. Dropdownmenüs'!$A$27,L289='x. Dropdownmenüs'!$A$33,W289="gering"),"Zulässig am Ort des Anfalls",IF(K289='x. Dropdownmenüs'!$A$27,IF(OR(W289="hoch",L289='x. Dropdownmenüs'!$A$33,X289='x. Dropdownmenüs'!$A$42,Y289='x. Dropdownmenüs'!$A$46),"Tabelle 4. überprüfen","zulässig"),"anderer Versickerungstyp gewählt"))</f>
        <v>anderer Versickerungstyp gewählt</v>
      </c>
      <c r="AE289" s="65" t="str">
        <f>IF(K289='x. Dropdownmenüs'!$A$28,IF(X289='x. Dropdownmenüs'!$A$42,"nicht zulässig",IF(OR(Y289='x. Dropdownmenüs'!$A$46),"Tabelle 4. überprüfen","zulässig mit Behandlung")),"anderer Versickerungstyp gewählt")</f>
        <v>anderer Versickerungstyp gewählt</v>
      </c>
      <c r="AF289" s="65" t="str">
        <f>IF(K289='x. Dropdownmenüs'!$A$29,"zulässig (beliebig kombinierbar)","anderer Versickerungstyp gewählt")</f>
        <v>anderer Versickerungstyp gewählt</v>
      </c>
    </row>
    <row r="290" spans="1:32" x14ac:dyDescent="0.2">
      <c r="A290" s="168"/>
      <c r="B290" s="169"/>
      <c r="C290" s="147"/>
      <c r="D290" s="129"/>
      <c r="E290" s="130"/>
      <c r="F290" s="131"/>
      <c r="G290" s="163"/>
      <c r="H290" s="135"/>
      <c r="I290" s="136" t="str">
        <f t="shared" si="28"/>
        <v/>
      </c>
      <c r="J290" s="137" t="str">
        <f t="shared" si="29"/>
        <v/>
      </c>
      <c r="K290" s="138"/>
      <c r="L290" s="78"/>
      <c r="M290" s="79"/>
      <c r="N290" s="76">
        <f t="shared" si="30"/>
        <v>0</v>
      </c>
      <c r="O290" s="143"/>
      <c r="P290" s="76">
        <f t="shared" si="31"/>
        <v>0</v>
      </c>
      <c r="Q290" s="143"/>
      <c r="R290" s="76">
        <f t="shared" si="32"/>
        <v>0</v>
      </c>
      <c r="S290" s="144"/>
      <c r="T290" s="76">
        <f>IF(S290='x. Dropdownmenüs'!$A$38,1,0)</f>
        <v>0</v>
      </c>
      <c r="U290" s="144"/>
      <c r="V290" s="76">
        <f t="shared" si="33"/>
        <v>0</v>
      </c>
      <c r="W290" s="145" t="str">
        <f t="shared" si="34"/>
        <v>gering</v>
      </c>
      <c r="X290" s="78"/>
      <c r="Y290" s="78"/>
      <c r="Z290" s="78"/>
      <c r="AA290" s="78"/>
      <c r="AB290" s="65" t="str">
        <f>IF(K290='x. Dropdownmenüs'!$A$25,IF(OR(X290='x. Dropdownmenüs'!$A$42,Y290='x. Dropdownmenüs'!$A$46),"Tabelle 4. überprüfen","zulässig"),"anderer Versickerungstyp gewählt")</f>
        <v>anderer Versickerungstyp gewählt</v>
      </c>
      <c r="AC290" s="65" t="str">
        <f>IF(AND(K290='x. Dropdownmenüs'!$A$26,L290='x. Dropdownmenüs'!$A$33,W290="gering"),"Zulässig ohne Behandlung wenn Ae&lt;Av",IF(K290='x. Dropdownmenüs'!$A$26,IF(OR(W290="hoch",L290='x. Dropdownmenüs'!$A$33,X290='x. Dropdownmenüs'!$A$42,Y290='x. Dropdownmenüs'!$A$46),"Tabelle 4. überprüfen","zulässig"),"anderer Versickerungstyp gewählt"))</f>
        <v>anderer Versickerungstyp gewählt</v>
      </c>
      <c r="AD290" s="65" t="str">
        <f>IF(AND(K290='x. Dropdownmenüs'!$A$27,L290='x. Dropdownmenüs'!$A$33,W290="gering"),"Zulässig am Ort des Anfalls",IF(K290='x. Dropdownmenüs'!$A$27,IF(OR(W290="hoch",L290='x. Dropdownmenüs'!$A$33,X290='x. Dropdownmenüs'!$A$42,Y290='x. Dropdownmenüs'!$A$46),"Tabelle 4. überprüfen","zulässig"),"anderer Versickerungstyp gewählt"))</f>
        <v>anderer Versickerungstyp gewählt</v>
      </c>
      <c r="AE290" s="65" t="str">
        <f>IF(K290='x. Dropdownmenüs'!$A$28,IF(X290='x. Dropdownmenüs'!$A$42,"nicht zulässig",IF(OR(Y290='x. Dropdownmenüs'!$A$46),"Tabelle 4. überprüfen","zulässig mit Behandlung")),"anderer Versickerungstyp gewählt")</f>
        <v>anderer Versickerungstyp gewählt</v>
      </c>
      <c r="AF290" s="65" t="str">
        <f>IF(K290='x. Dropdownmenüs'!$A$29,"zulässig (beliebig kombinierbar)","anderer Versickerungstyp gewählt")</f>
        <v>anderer Versickerungstyp gewählt</v>
      </c>
    </row>
    <row r="291" spans="1:32" x14ac:dyDescent="0.2">
      <c r="A291" s="168"/>
      <c r="B291" s="169"/>
      <c r="C291" s="147"/>
      <c r="D291" s="129"/>
      <c r="E291" s="130"/>
      <c r="F291" s="131"/>
      <c r="G291" s="163"/>
      <c r="H291" s="135"/>
      <c r="I291" s="136" t="str">
        <f t="shared" si="28"/>
        <v/>
      </c>
      <c r="J291" s="137" t="str">
        <f t="shared" si="29"/>
        <v/>
      </c>
      <c r="K291" s="138"/>
      <c r="L291" s="78"/>
      <c r="M291" s="79"/>
      <c r="N291" s="76">
        <f t="shared" si="30"/>
        <v>0</v>
      </c>
      <c r="O291" s="143"/>
      <c r="P291" s="76">
        <f t="shared" si="31"/>
        <v>0</v>
      </c>
      <c r="Q291" s="143"/>
      <c r="R291" s="76">
        <f t="shared" si="32"/>
        <v>0</v>
      </c>
      <c r="S291" s="144"/>
      <c r="T291" s="76">
        <f>IF(S291='x. Dropdownmenüs'!$A$38,1,0)</f>
        <v>0</v>
      </c>
      <c r="U291" s="144"/>
      <c r="V291" s="76">
        <f t="shared" si="33"/>
        <v>0</v>
      </c>
      <c r="W291" s="145" t="str">
        <f t="shared" si="34"/>
        <v>gering</v>
      </c>
      <c r="X291" s="78"/>
      <c r="Y291" s="78"/>
      <c r="Z291" s="78"/>
      <c r="AA291" s="78"/>
      <c r="AB291" s="65" t="str">
        <f>IF(K291='x. Dropdownmenüs'!$A$25,IF(OR(X291='x. Dropdownmenüs'!$A$42,Y291='x. Dropdownmenüs'!$A$46),"Tabelle 4. überprüfen","zulässig"),"anderer Versickerungstyp gewählt")</f>
        <v>anderer Versickerungstyp gewählt</v>
      </c>
      <c r="AC291" s="65" t="str">
        <f>IF(AND(K291='x. Dropdownmenüs'!$A$26,L291='x. Dropdownmenüs'!$A$33,W291="gering"),"Zulässig ohne Behandlung wenn Ae&lt;Av",IF(K291='x. Dropdownmenüs'!$A$26,IF(OR(W291="hoch",L291='x. Dropdownmenüs'!$A$33,X291='x. Dropdownmenüs'!$A$42,Y291='x. Dropdownmenüs'!$A$46),"Tabelle 4. überprüfen","zulässig"),"anderer Versickerungstyp gewählt"))</f>
        <v>anderer Versickerungstyp gewählt</v>
      </c>
      <c r="AD291" s="65" t="str">
        <f>IF(AND(K291='x. Dropdownmenüs'!$A$27,L291='x. Dropdownmenüs'!$A$33,W291="gering"),"Zulässig am Ort des Anfalls",IF(K291='x. Dropdownmenüs'!$A$27,IF(OR(W291="hoch",L291='x. Dropdownmenüs'!$A$33,X291='x. Dropdownmenüs'!$A$42,Y291='x. Dropdownmenüs'!$A$46),"Tabelle 4. überprüfen","zulässig"),"anderer Versickerungstyp gewählt"))</f>
        <v>anderer Versickerungstyp gewählt</v>
      </c>
      <c r="AE291" s="65" t="str">
        <f>IF(K291='x. Dropdownmenüs'!$A$28,IF(X291='x. Dropdownmenüs'!$A$42,"nicht zulässig",IF(OR(Y291='x. Dropdownmenüs'!$A$46),"Tabelle 4. überprüfen","zulässig mit Behandlung")),"anderer Versickerungstyp gewählt")</f>
        <v>anderer Versickerungstyp gewählt</v>
      </c>
      <c r="AF291" s="65" t="str">
        <f>IF(K291='x. Dropdownmenüs'!$A$29,"zulässig (beliebig kombinierbar)","anderer Versickerungstyp gewählt")</f>
        <v>anderer Versickerungstyp gewählt</v>
      </c>
    </row>
    <row r="292" spans="1:32" x14ac:dyDescent="0.2">
      <c r="A292" s="168"/>
      <c r="B292" s="169"/>
      <c r="C292" s="147"/>
      <c r="D292" s="129"/>
      <c r="E292" s="130"/>
      <c r="F292" s="131"/>
      <c r="G292" s="163"/>
      <c r="H292" s="135"/>
      <c r="I292" s="136" t="str">
        <f t="shared" si="28"/>
        <v/>
      </c>
      <c r="J292" s="137" t="str">
        <f t="shared" si="29"/>
        <v/>
      </c>
      <c r="K292" s="138"/>
      <c r="L292" s="78"/>
      <c r="M292" s="79"/>
      <c r="N292" s="76">
        <f t="shared" si="30"/>
        <v>0</v>
      </c>
      <c r="O292" s="143"/>
      <c r="P292" s="76">
        <f t="shared" si="31"/>
        <v>0</v>
      </c>
      <c r="Q292" s="143"/>
      <c r="R292" s="76">
        <f t="shared" si="32"/>
        <v>0</v>
      </c>
      <c r="S292" s="144"/>
      <c r="T292" s="76">
        <f>IF(S292='x. Dropdownmenüs'!$A$38,1,0)</f>
        <v>0</v>
      </c>
      <c r="U292" s="144"/>
      <c r="V292" s="76">
        <f t="shared" si="33"/>
        <v>0</v>
      </c>
      <c r="W292" s="145" t="str">
        <f t="shared" si="34"/>
        <v>gering</v>
      </c>
      <c r="X292" s="78"/>
      <c r="Y292" s="78"/>
      <c r="Z292" s="78"/>
      <c r="AA292" s="78"/>
      <c r="AB292" s="65" t="str">
        <f>IF(K292='x. Dropdownmenüs'!$A$25,IF(OR(X292='x. Dropdownmenüs'!$A$42,Y292='x. Dropdownmenüs'!$A$46),"Tabelle 4. überprüfen","zulässig"),"anderer Versickerungstyp gewählt")</f>
        <v>anderer Versickerungstyp gewählt</v>
      </c>
      <c r="AC292" s="65" t="str">
        <f>IF(AND(K292='x. Dropdownmenüs'!$A$26,L292='x. Dropdownmenüs'!$A$33,W292="gering"),"Zulässig ohne Behandlung wenn Ae&lt;Av",IF(K292='x. Dropdownmenüs'!$A$26,IF(OR(W292="hoch",L292='x. Dropdownmenüs'!$A$33,X292='x. Dropdownmenüs'!$A$42,Y292='x. Dropdownmenüs'!$A$46),"Tabelle 4. überprüfen","zulässig"),"anderer Versickerungstyp gewählt"))</f>
        <v>anderer Versickerungstyp gewählt</v>
      </c>
      <c r="AD292" s="65" t="str">
        <f>IF(AND(K292='x. Dropdownmenüs'!$A$27,L292='x. Dropdownmenüs'!$A$33,W292="gering"),"Zulässig am Ort des Anfalls",IF(K292='x. Dropdownmenüs'!$A$27,IF(OR(W292="hoch",L292='x. Dropdownmenüs'!$A$33,X292='x. Dropdownmenüs'!$A$42,Y292='x. Dropdownmenüs'!$A$46),"Tabelle 4. überprüfen","zulässig"),"anderer Versickerungstyp gewählt"))</f>
        <v>anderer Versickerungstyp gewählt</v>
      </c>
      <c r="AE292" s="65" t="str">
        <f>IF(K292='x. Dropdownmenüs'!$A$28,IF(X292='x. Dropdownmenüs'!$A$42,"nicht zulässig",IF(OR(Y292='x. Dropdownmenüs'!$A$46),"Tabelle 4. überprüfen","zulässig mit Behandlung")),"anderer Versickerungstyp gewählt")</f>
        <v>anderer Versickerungstyp gewählt</v>
      </c>
      <c r="AF292" s="65" t="str">
        <f>IF(K292='x. Dropdownmenüs'!$A$29,"zulässig (beliebig kombinierbar)","anderer Versickerungstyp gewählt")</f>
        <v>anderer Versickerungstyp gewählt</v>
      </c>
    </row>
    <row r="293" spans="1:32" x14ac:dyDescent="0.2">
      <c r="A293" s="168"/>
      <c r="B293" s="169"/>
      <c r="C293" s="147"/>
      <c r="D293" s="129"/>
      <c r="E293" s="130"/>
      <c r="F293" s="131"/>
      <c r="G293" s="163"/>
      <c r="H293" s="135"/>
      <c r="I293" s="136" t="str">
        <f t="shared" si="28"/>
        <v/>
      </c>
      <c r="J293" s="137" t="str">
        <f t="shared" si="29"/>
        <v/>
      </c>
      <c r="K293" s="138"/>
      <c r="L293" s="78"/>
      <c r="M293" s="79"/>
      <c r="N293" s="76">
        <f t="shared" si="30"/>
        <v>0</v>
      </c>
      <c r="O293" s="143"/>
      <c r="P293" s="76">
        <f t="shared" si="31"/>
        <v>0</v>
      </c>
      <c r="Q293" s="143"/>
      <c r="R293" s="76">
        <f t="shared" si="32"/>
        <v>0</v>
      </c>
      <c r="S293" s="144"/>
      <c r="T293" s="76">
        <f>IF(S293='x. Dropdownmenüs'!$A$38,1,0)</f>
        <v>0</v>
      </c>
      <c r="U293" s="144"/>
      <c r="V293" s="76">
        <f t="shared" si="33"/>
        <v>0</v>
      </c>
      <c r="W293" s="145" t="str">
        <f t="shared" si="34"/>
        <v>gering</v>
      </c>
      <c r="X293" s="78"/>
      <c r="Y293" s="78"/>
      <c r="Z293" s="78"/>
      <c r="AA293" s="78"/>
      <c r="AB293" s="65" t="str">
        <f>IF(K293='x. Dropdownmenüs'!$A$25,IF(OR(X293='x. Dropdownmenüs'!$A$42,Y293='x. Dropdownmenüs'!$A$46),"Tabelle 4. überprüfen","zulässig"),"anderer Versickerungstyp gewählt")</f>
        <v>anderer Versickerungstyp gewählt</v>
      </c>
      <c r="AC293" s="65" t="str">
        <f>IF(AND(K293='x. Dropdownmenüs'!$A$26,L293='x. Dropdownmenüs'!$A$33,W293="gering"),"Zulässig ohne Behandlung wenn Ae&lt;Av",IF(K293='x. Dropdownmenüs'!$A$26,IF(OR(W293="hoch",L293='x. Dropdownmenüs'!$A$33,X293='x. Dropdownmenüs'!$A$42,Y293='x. Dropdownmenüs'!$A$46),"Tabelle 4. überprüfen","zulässig"),"anderer Versickerungstyp gewählt"))</f>
        <v>anderer Versickerungstyp gewählt</v>
      </c>
      <c r="AD293" s="65" t="str">
        <f>IF(AND(K293='x. Dropdownmenüs'!$A$27,L293='x. Dropdownmenüs'!$A$33,W293="gering"),"Zulässig am Ort des Anfalls",IF(K293='x. Dropdownmenüs'!$A$27,IF(OR(W293="hoch",L293='x. Dropdownmenüs'!$A$33,X293='x. Dropdownmenüs'!$A$42,Y293='x. Dropdownmenüs'!$A$46),"Tabelle 4. überprüfen","zulässig"),"anderer Versickerungstyp gewählt"))</f>
        <v>anderer Versickerungstyp gewählt</v>
      </c>
      <c r="AE293" s="65" t="str">
        <f>IF(K293='x. Dropdownmenüs'!$A$28,IF(X293='x. Dropdownmenüs'!$A$42,"nicht zulässig",IF(OR(Y293='x. Dropdownmenüs'!$A$46),"Tabelle 4. überprüfen","zulässig mit Behandlung")),"anderer Versickerungstyp gewählt")</f>
        <v>anderer Versickerungstyp gewählt</v>
      </c>
      <c r="AF293" s="65" t="str">
        <f>IF(K293='x. Dropdownmenüs'!$A$29,"zulässig (beliebig kombinierbar)","anderer Versickerungstyp gewählt")</f>
        <v>anderer Versickerungstyp gewählt</v>
      </c>
    </row>
    <row r="294" spans="1:32" x14ac:dyDescent="0.2">
      <c r="A294" s="168"/>
      <c r="B294" s="169"/>
      <c r="C294" s="147"/>
      <c r="D294" s="129"/>
      <c r="E294" s="130"/>
      <c r="F294" s="131"/>
      <c r="G294" s="163"/>
      <c r="H294" s="135"/>
      <c r="I294" s="136" t="str">
        <f t="shared" si="28"/>
        <v/>
      </c>
      <c r="J294" s="137" t="str">
        <f t="shared" si="29"/>
        <v/>
      </c>
      <c r="K294" s="138"/>
      <c r="L294" s="78"/>
      <c r="M294" s="79"/>
      <c r="N294" s="76">
        <f t="shared" si="30"/>
        <v>0</v>
      </c>
      <c r="O294" s="143"/>
      <c r="P294" s="76">
        <f t="shared" si="31"/>
        <v>0</v>
      </c>
      <c r="Q294" s="143"/>
      <c r="R294" s="76">
        <f t="shared" si="32"/>
        <v>0</v>
      </c>
      <c r="S294" s="144"/>
      <c r="T294" s="76">
        <f>IF(S294='x. Dropdownmenüs'!$A$38,1,0)</f>
        <v>0</v>
      </c>
      <c r="U294" s="144"/>
      <c r="V294" s="76">
        <f t="shared" si="33"/>
        <v>0</v>
      </c>
      <c r="W294" s="145" t="str">
        <f t="shared" si="34"/>
        <v>gering</v>
      </c>
      <c r="X294" s="78"/>
      <c r="Y294" s="78"/>
      <c r="Z294" s="78"/>
      <c r="AA294" s="78"/>
      <c r="AB294" s="65" t="str">
        <f>IF(K294='x. Dropdownmenüs'!$A$25,IF(OR(X294='x. Dropdownmenüs'!$A$42,Y294='x. Dropdownmenüs'!$A$46),"Tabelle 4. überprüfen","zulässig"),"anderer Versickerungstyp gewählt")</f>
        <v>anderer Versickerungstyp gewählt</v>
      </c>
      <c r="AC294" s="65" t="str">
        <f>IF(AND(K294='x. Dropdownmenüs'!$A$26,L294='x. Dropdownmenüs'!$A$33,W294="gering"),"Zulässig ohne Behandlung wenn Ae&lt;Av",IF(K294='x. Dropdownmenüs'!$A$26,IF(OR(W294="hoch",L294='x. Dropdownmenüs'!$A$33,X294='x. Dropdownmenüs'!$A$42,Y294='x. Dropdownmenüs'!$A$46),"Tabelle 4. überprüfen","zulässig"),"anderer Versickerungstyp gewählt"))</f>
        <v>anderer Versickerungstyp gewählt</v>
      </c>
      <c r="AD294" s="65" t="str">
        <f>IF(AND(K294='x. Dropdownmenüs'!$A$27,L294='x. Dropdownmenüs'!$A$33,W294="gering"),"Zulässig am Ort des Anfalls",IF(K294='x. Dropdownmenüs'!$A$27,IF(OR(W294="hoch",L294='x. Dropdownmenüs'!$A$33,X294='x. Dropdownmenüs'!$A$42,Y294='x. Dropdownmenüs'!$A$46),"Tabelle 4. überprüfen","zulässig"),"anderer Versickerungstyp gewählt"))</f>
        <v>anderer Versickerungstyp gewählt</v>
      </c>
      <c r="AE294" s="65" t="str">
        <f>IF(K294='x. Dropdownmenüs'!$A$28,IF(X294='x. Dropdownmenüs'!$A$42,"nicht zulässig",IF(OR(Y294='x. Dropdownmenüs'!$A$46),"Tabelle 4. überprüfen","zulässig mit Behandlung")),"anderer Versickerungstyp gewählt")</f>
        <v>anderer Versickerungstyp gewählt</v>
      </c>
      <c r="AF294" s="65" t="str">
        <f>IF(K294='x. Dropdownmenüs'!$A$29,"zulässig (beliebig kombinierbar)","anderer Versickerungstyp gewählt")</f>
        <v>anderer Versickerungstyp gewählt</v>
      </c>
    </row>
    <row r="295" spans="1:32" x14ac:dyDescent="0.2">
      <c r="A295" s="168"/>
      <c r="B295" s="169"/>
      <c r="C295" s="147"/>
      <c r="D295" s="129"/>
      <c r="E295" s="130"/>
      <c r="F295" s="131"/>
      <c r="G295" s="163"/>
      <c r="H295" s="135"/>
      <c r="I295" s="136" t="str">
        <f t="shared" si="28"/>
        <v/>
      </c>
      <c r="J295" s="137" t="str">
        <f t="shared" si="29"/>
        <v/>
      </c>
      <c r="K295" s="138"/>
      <c r="L295" s="78"/>
      <c r="M295" s="79"/>
      <c r="N295" s="76">
        <f t="shared" si="30"/>
        <v>0</v>
      </c>
      <c r="O295" s="143"/>
      <c r="P295" s="76">
        <f t="shared" si="31"/>
        <v>0</v>
      </c>
      <c r="Q295" s="143"/>
      <c r="R295" s="76">
        <f t="shared" si="32"/>
        <v>0</v>
      </c>
      <c r="S295" s="144"/>
      <c r="T295" s="76">
        <f>IF(S295='x. Dropdownmenüs'!$A$38,1,0)</f>
        <v>0</v>
      </c>
      <c r="U295" s="144"/>
      <c r="V295" s="76">
        <f t="shared" si="33"/>
        <v>0</v>
      </c>
      <c r="W295" s="145" t="str">
        <f t="shared" si="34"/>
        <v>gering</v>
      </c>
      <c r="X295" s="78"/>
      <c r="Y295" s="78"/>
      <c r="Z295" s="78"/>
      <c r="AA295" s="78"/>
      <c r="AB295" s="65" t="str">
        <f>IF(K295='x. Dropdownmenüs'!$A$25,IF(OR(X295='x. Dropdownmenüs'!$A$42,Y295='x. Dropdownmenüs'!$A$46),"Tabelle 4. überprüfen","zulässig"),"anderer Versickerungstyp gewählt")</f>
        <v>anderer Versickerungstyp gewählt</v>
      </c>
      <c r="AC295" s="65" t="str">
        <f>IF(AND(K295='x. Dropdownmenüs'!$A$26,L295='x. Dropdownmenüs'!$A$33,W295="gering"),"Zulässig ohne Behandlung wenn Ae&lt;Av",IF(K295='x. Dropdownmenüs'!$A$26,IF(OR(W295="hoch",L295='x. Dropdownmenüs'!$A$33,X295='x. Dropdownmenüs'!$A$42,Y295='x. Dropdownmenüs'!$A$46),"Tabelle 4. überprüfen","zulässig"),"anderer Versickerungstyp gewählt"))</f>
        <v>anderer Versickerungstyp gewählt</v>
      </c>
      <c r="AD295" s="65" t="str">
        <f>IF(AND(K295='x. Dropdownmenüs'!$A$27,L295='x. Dropdownmenüs'!$A$33,W295="gering"),"Zulässig am Ort des Anfalls",IF(K295='x. Dropdownmenüs'!$A$27,IF(OR(W295="hoch",L295='x. Dropdownmenüs'!$A$33,X295='x. Dropdownmenüs'!$A$42,Y295='x. Dropdownmenüs'!$A$46),"Tabelle 4. überprüfen","zulässig"),"anderer Versickerungstyp gewählt"))</f>
        <v>anderer Versickerungstyp gewählt</v>
      </c>
      <c r="AE295" s="65" t="str">
        <f>IF(K295='x. Dropdownmenüs'!$A$28,IF(X295='x. Dropdownmenüs'!$A$42,"nicht zulässig",IF(OR(Y295='x. Dropdownmenüs'!$A$46),"Tabelle 4. überprüfen","zulässig mit Behandlung")),"anderer Versickerungstyp gewählt")</f>
        <v>anderer Versickerungstyp gewählt</v>
      </c>
      <c r="AF295" s="65" t="str">
        <f>IF(K295='x. Dropdownmenüs'!$A$29,"zulässig (beliebig kombinierbar)","anderer Versickerungstyp gewählt")</f>
        <v>anderer Versickerungstyp gewählt</v>
      </c>
    </row>
    <row r="296" spans="1:32" x14ac:dyDescent="0.2">
      <c r="A296" s="168"/>
      <c r="B296" s="169"/>
      <c r="C296" s="147"/>
      <c r="D296" s="129"/>
      <c r="E296" s="130"/>
      <c r="F296" s="131"/>
      <c r="G296" s="163"/>
      <c r="H296" s="135"/>
      <c r="I296" s="136" t="str">
        <f t="shared" si="28"/>
        <v/>
      </c>
      <c r="J296" s="137" t="str">
        <f t="shared" si="29"/>
        <v/>
      </c>
      <c r="K296" s="138"/>
      <c r="L296" s="78"/>
      <c r="M296" s="79"/>
      <c r="N296" s="76">
        <f t="shared" si="30"/>
        <v>0</v>
      </c>
      <c r="O296" s="143"/>
      <c r="P296" s="76">
        <f t="shared" si="31"/>
        <v>0</v>
      </c>
      <c r="Q296" s="143"/>
      <c r="R296" s="76">
        <f t="shared" si="32"/>
        <v>0</v>
      </c>
      <c r="S296" s="144"/>
      <c r="T296" s="76">
        <f>IF(S296='x. Dropdownmenüs'!$A$38,1,0)</f>
        <v>0</v>
      </c>
      <c r="U296" s="144"/>
      <c r="V296" s="76">
        <f t="shared" si="33"/>
        <v>0</v>
      </c>
      <c r="W296" s="145" t="str">
        <f t="shared" si="34"/>
        <v>gering</v>
      </c>
      <c r="X296" s="78"/>
      <c r="Y296" s="78"/>
      <c r="Z296" s="78"/>
      <c r="AA296" s="78"/>
      <c r="AB296" s="65" t="str">
        <f>IF(K296='x. Dropdownmenüs'!$A$25,IF(OR(X296='x. Dropdownmenüs'!$A$42,Y296='x. Dropdownmenüs'!$A$46),"Tabelle 4. überprüfen","zulässig"),"anderer Versickerungstyp gewählt")</f>
        <v>anderer Versickerungstyp gewählt</v>
      </c>
      <c r="AC296" s="65" t="str">
        <f>IF(AND(K296='x. Dropdownmenüs'!$A$26,L296='x. Dropdownmenüs'!$A$33,W296="gering"),"Zulässig ohne Behandlung wenn Ae&lt;Av",IF(K296='x. Dropdownmenüs'!$A$26,IF(OR(W296="hoch",L296='x. Dropdownmenüs'!$A$33,X296='x. Dropdownmenüs'!$A$42,Y296='x. Dropdownmenüs'!$A$46),"Tabelle 4. überprüfen","zulässig"),"anderer Versickerungstyp gewählt"))</f>
        <v>anderer Versickerungstyp gewählt</v>
      </c>
      <c r="AD296" s="65" t="str">
        <f>IF(AND(K296='x. Dropdownmenüs'!$A$27,L296='x. Dropdownmenüs'!$A$33,W296="gering"),"Zulässig am Ort des Anfalls",IF(K296='x. Dropdownmenüs'!$A$27,IF(OR(W296="hoch",L296='x. Dropdownmenüs'!$A$33,X296='x. Dropdownmenüs'!$A$42,Y296='x. Dropdownmenüs'!$A$46),"Tabelle 4. überprüfen","zulässig"),"anderer Versickerungstyp gewählt"))</f>
        <v>anderer Versickerungstyp gewählt</v>
      </c>
      <c r="AE296" s="65" t="str">
        <f>IF(K296='x. Dropdownmenüs'!$A$28,IF(X296='x. Dropdownmenüs'!$A$42,"nicht zulässig",IF(OR(Y296='x. Dropdownmenüs'!$A$46),"Tabelle 4. überprüfen","zulässig mit Behandlung")),"anderer Versickerungstyp gewählt")</f>
        <v>anderer Versickerungstyp gewählt</v>
      </c>
      <c r="AF296" s="65" t="str">
        <f>IF(K296='x. Dropdownmenüs'!$A$29,"zulässig (beliebig kombinierbar)","anderer Versickerungstyp gewählt")</f>
        <v>anderer Versickerungstyp gewählt</v>
      </c>
    </row>
    <row r="297" spans="1:32" x14ac:dyDescent="0.2">
      <c r="A297" s="168"/>
      <c r="B297" s="169"/>
      <c r="C297" s="147"/>
      <c r="D297" s="129"/>
      <c r="E297" s="130"/>
      <c r="F297" s="131"/>
      <c r="G297" s="163"/>
      <c r="H297" s="135"/>
      <c r="I297" s="136" t="str">
        <f t="shared" si="28"/>
        <v/>
      </c>
      <c r="J297" s="137" t="str">
        <f t="shared" si="29"/>
        <v/>
      </c>
      <c r="K297" s="138"/>
      <c r="L297" s="78"/>
      <c r="M297" s="79"/>
      <c r="N297" s="76">
        <f t="shared" si="30"/>
        <v>0</v>
      </c>
      <c r="O297" s="143"/>
      <c r="P297" s="76">
        <f t="shared" si="31"/>
        <v>0</v>
      </c>
      <c r="Q297" s="143"/>
      <c r="R297" s="76">
        <f t="shared" si="32"/>
        <v>0</v>
      </c>
      <c r="S297" s="144"/>
      <c r="T297" s="76">
        <f>IF(S297='x. Dropdownmenüs'!$A$38,1,0)</f>
        <v>0</v>
      </c>
      <c r="U297" s="144"/>
      <c r="V297" s="76">
        <f t="shared" si="33"/>
        <v>0</v>
      </c>
      <c r="W297" s="145" t="str">
        <f t="shared" si="34"/>
        <v>gering</v>
      </c>
      <c r="X297" s="78"/>
      <c r="Y297" s="78"/>
      <c r="Z297" s="78"/>
      <c r="AA297" s="78"/>
      <c r="AB297" s="65" t="str">
        <f>IF(K297='x. Dropdownmenüs'!$A$25,IF(OR(X297='x. Dropdownmenüs'!$A$42,Y297='x. Dropdownmenüs'!$A$46),"Tabelle 4. überprüfen","zulässig"),"anderer Versickerungstyp gewählt")</f>
        <v>anderer Versickerungstyp gewählt</v>
      </c>
      <c r="AC297" s="65" t="str">
        <f>IF(AND(K297='x. Dropdownmenüs'!$A$26,L297='x. Dropdownmenüs'!$A$33,W297="gering"),"Zulässig ohne Behandlung wenn Ae&lt;Av",IF(K297='x. Dropdownmenüs'!$A$26,IF(OR(W297="hoch",L297='x. Dropdownmenüs'!$A$33,X297='x. Dropdownmenüs'!$A$42,Y297='x. Dropdownmenüs'!$A$46),"Tabelle 4. überprüfen","zulässig"),"anderer Versickerungstyp gewählt"))</f>
        <v>anderer Versickerungstyp gewählt</v>
      </c>
      <c r="AD297" s="65" t="str">
        <f>IF(AND(K297='x. Dropdownmenüs'!$A$27,L297='x. Dropdownmenüs'!$A$33,W297="gering"),"Zulässig am Ort des Anfalls",IF(K297='x. Dropdownmenüs'!$A$27,IF(OR(W297="hoch",L297='x. Dropdownmenüs'!$A$33,X297='x. Dropdownmenüs'!$A$42,Y297='x. Dropdownmenüs'!$A$46),"Tabelle 4. überprüfen","zulässig"),"anderer Versickerungstyp gewählt"))</f>
        <v>anderer Versickerungstyp gewählt</v>
      </c>
      <c r="AE297" s="65" t="str">
        <f>IF(K297='x. Dropdownmenüs'!$A$28,IF(X297='x. Dropdownmenüs'!$A$42,"nicht zulässig",IF(OR(Y297='x. Dropdownmenüs'!$A$46),"Tabelle 4. überprüfen","zulässig mit Behandlung")),"anderer Versickerungstyp gewählt")</f>
        <v>anderer Versickerungstyp gewählt</v>
      </c>
      <c r="AF297" s="65" t="str">
        <f>IF(K297='x. Dropdownmenüs'!$A$29,"zulässig (beliebig kombinierbar)","anderer Versickerungstyp gewählt")</f>
        <v>anderer Versickerungstyp gewählt</v>
      </c>
    </row>
    <row r="298" spans="1:32" x14ac:dyDescent="0.2">
      <c r="A298" s="168"/>
      <c r="B298" s="169"/>
      <c r="C298" s="147"/>
      <c r="D298" s="129"/>
      <c r="E298" s="130"/>
      <c r="F298" s="131"/>
      <c r="G298" s="163"/>
      <c r="H298" s="135"/>
      <c r="I298" s="136" t="str">
        <f t="shared" si="28"/>
        <v/>
      </c>
      <c r="J298" s="137" t="str">
        <f t="shared" si="29"/>
        <v/>
      </c>
      <c r="K298" s="138"/>
      <c r="L298" s="78"/>
      <c r="M298" s="79"/>
      <c r="N298" s="76">
        <f t="shared" si="30"/>
        <v>0</v>
      </c>
      <c r="O298" s="143"/>
      <c r="P298" s="76">
        <f t="shared" si="31"/>
        <v>0</v>
      </c>
      <c r="Q298" s="143"/>
      <c r="R298" s="76">
        <f t="shared" si="32"/>
        <v>0</v>
      </c>
      <c r="S298" s="144"/>
      <c r="T298" s="76">
        <f>IF(S298='x. Dropdownmenüs'!$A$38,1,0)</f>
        <v>0</v>
      </c>
      <c r="U298" s="144"/>
      <c r="V298" s="76">
        <f t="shared" si="33"/>
        <v>0</v>
      </c>
      <c r="W298" s="145" t="str">
        <f t="shared" si="34"/>
        <v>gering</v>
      </c>
      <c r="X298" s="78"/>
      <c r="Y298" s="78"/>
      <c r="Z298" s="78"/>
      <c r="AA298" s="78"/>
      <c r="AB298" s="65" t="str">
        <f>IF(K298='x. Dropdownmenüs'!$A$25,IF(OR(X298='x. Dropdownmenüs'!$A$42,Y298='x. Dropdownmenüs'!$A$46),"Tabelle 4. überprüfen","zulässig"),"anderer Versickerungstyp gewählt")</f>
        <v>anderer Versickerungstyp gewählt</v>
      </c>
      <c r="AC298" s="65" t="str">
        <f>IF(AND(K298='x. Dropdownmenüs'!$A$26,L298='x. Dropdownmenüs'!$A$33,W298="gering"),"Zulässig ohne Behandlung wenn Ae&lt;Av",IF(K298='x. Dropdownmenüs'!$A$26,IF(OR(W298="hoch",L298='x. Dropdownmenüs'!$A$33,X298='x. Dropdownmenüs'!$A$42,Y298='x. Dropdownmenüs'!$A$46),"Tabelle 4. überprüfen","zulässig"),"anderer Versickerungstyp gewählt"))</f>
        <v>anderer Versickerungstyp gewählt</v>
      </c>
      <c r="AD298" s="65" t="str">
        <f>IF(AND(K298='x. Dropdownmenüs'!$A$27,L298='x. Dropdownmenüs'!$A$33,W298="gering"),"Zulässig am Ort des Anfalls",IF(K298='x. Dropdownmenüs'!$A$27,IF(OR(W298="hoch",L298='x. Dropdownmenüs'!$A$33,X298='x. Dropdownmenüs'!$A$42,Y298='x. Dropdownmenüs'!$A$46),"Tabelle 4. überprüfen","zulässig"),"anderer Versickerungstyp gewählt"))</f>
        <v>anderer Versickerungstyp gewählt</v>
      </c>
      <c r="AE298" s="65" t="str">
        <f>IF(K298='x. Dropdownmenüs'!$A$28,IF(X298='x. Dropdownmenüs'!$A$42,"nicht zulässig",IF(OR(Y298='x. Dropdownmenüs'!$A$46),"Tabelle 4. überprüfen","zulässig mit Behandlung")),"anderer Versickerungstyp gewählt")</f>
        <v>anderer Versickerungstyp gewählt</v>
      </c>
      <c r="AF298" s="65" t="str">
        <f>IF(K298='x. Dropdownmenüs'!$A$29,"zulässig (beliebig kombinierbar)","anderer Versickerungstyp gewählt")</f>
        <v>anderer Versickerungstyp gewählt</v>
      </c>
    </row>
    <row r="299" spans="1:32" x14ac:dyDescent="0.2">
      <c r="A299" s="168"/>
      <c r="B299" s="169"/>
      <c r="C299" s="147"/>
      <c r="D299" s="129"/>
      <c r="E299" s="130"/>
      <c r="F299" s="131"/>
      <c r="G299" s="163"/>
      <c r="H299" s="135"/>
      <c r="I299" s="136" t="str">
        <f t="shared" si="28"/>
        <v/>
      </c>
      <c r="J299" s="137" t="str">
        <f t="shared" si="29"/>
        <v/>
      </c>
      <c r="K299" s="138"/>
      <c r="L299" s="78"/>
      <c r="M299" s="79"/>
      <c r="N299" s="76">
        <f t="shared" si="30"/>
        <v>0</v>
      </c>
      <c r="O299" s="143"/>
      <c r="P299" s="76">
        <f t="shared" si="31"/>
        <v>0</v>
      </c>
      <c r="Q299" s="143"/>
      <c r="R299" s="76">
        <f t="shared" si="32"/>
        <v>0</v>
      </c>
      <c r="S299" s="144"/>
      <c r="T299" s="76">
        <f>IF(S299='x. Dropdownmenüs'!$A$38,1,0)</f>
        <v>0</v>
      </c>
      <c r="U299" s="144"/>
      <c r="V299" s="76">
        <f t="shared" si="33"/>
        <v>0</v>
      </c>
      <c r="W299" s="145" t="str">
        <f t="shared" si="34"/>
        <v>gering</v>
      </c>
      <c r="X299" s="78"/>
      <c r="Y299" s="78"/>
      <c r="Z299" s="78"/>
      <c r="AA299" s="78"/>
      <c r="AB299" s="65" t="str">
        <f>IF(K299='x. Dropdownmenüs'!$A$25,IF(OR(X299='x. Dropdownmenüs'!$A$42,Y299='x. Dropdownmenüs'!$A$46),"Tabelle 4. überprüfen","zulässig"),"anderer Versickerungstyp gewählt")</f>
        <v>anderer Versickerungstyp gewählt</v>
      </c>
      <c r="AC299" s="65" t="str">
        <f>IF(AND(K299='x. Dropdownmenüs'!$A$26,L299='x. Dropdownmenüs'!$A$33,W299="gering"),"Zulässig ohne Behandlung wenn Ae&lt;Av",IF(K299='x. Dropdownmenüs'!$A$26,IF(OR(W299="hoch",L299='x. Dropdownmenüs'!$A$33,X299='x. Dropdownmenüs'!$A$42,Y299='x. Dropdownmenüs'!$A$46),"Tabelle 4. überprüfen","zulässig"),"anderer Versickerungstyp gewählt"))</f>
        <v>anderer Versickerungstyp gewählt</v>
      </c>
      <c r="AD299" s="65" t="str">
        <f>IF(AND(K299='x. Dropdownmenüs'!$A$27,L299='x. Dropdownmenüs'!$A$33,W299="gering"),"Zulässig am Ort des Anfalls",IF(K299='x. Dropdownmenüs'!$A$27,IF(OR(W299="hoch",L299='x. Dropdownmenüs'!$A$33,X299='x. Dropdownmenüs'!$A$42,Y299='x. Dropdownmenüs'!$A$46),"Tabelle 4. überprüfen","zulässig"),"anderer Versickerungstyp gewählt"))</f>
        <v>anderer Versickerungstyp gewählt</v>
      </c>
      <c r="AE299" s="65" t="str">
        <f>IF(K299='x. Dropdownmenüs'!$A$28,IF(X299='x. Dropdownmenüs'!$A$42,"nicht zulässig",IF(OR(Y299='x. Dropdownmenüs'!$A$46),"Tabelle 4. überprüfen","zulässig mit Behandlung")),"anderer Versickerungstyp gewählt")</f>
        <v>anderer Versickerungstyp gewählt</v>
      </c>
      <c r="AF299" s="65" t="str">
        <f>IF(K299='x. Dropdownmenüs'!$A$29,"zulässig (beliebig kombinierbar)","anderer Versickerungstyp gewählt")</f>
        <v>anderer Versickerungstyp gewählt</v>
      </c>
    </row>
    <row r="300" spans="1:32" x14ac:dyDescent="0.2">
      <c r="A300" s="168"/>
      <c r="B300" s="169"/>
      <c r="C300" s="147"/>
      <c r="D300" s="129"/>
      <c r="E300" s="130"/>
      <c r="F300" s="131"/>
      <c r="G300" s="163"/>
      <c r="H300" s="135"/>
      <c r="I300" s="136" t="str">
        <f t="shared" si="28"/>
        <v/>
      </c>
      <c r="J300" s="137" t="str">
        <f t="shared" si="29"/>
        <v/>
      </c>
      <c r="K300" s="138"/>
      <c r="L300" s="78"/>
      <c r="M300" s="79"/>
      <c r="N300" s="76">
        <f t="shared" si="30"/>
        <v>0</v>
      </c>
      <c r="O300" s="143"/>
      <c r="P300" s="76">
        <f t="shared" si="31"/>
        <v>0</v>
      </c>
      <c r="Q300" s="143"/>
      <c r="R300" s="76">
        <f t="shared" si="32"/>
        <v>0</v>
      </c>
      <c r="S300" s="144"/>
      <c r="T300" s="76">
        <f>IF(S300='x. Dropdownmenüs'!$A$38,1,0)</f>
        <v>0</v>
      </c>
      <c r="U300" s="144"/>
      <c r="V300" s="76">
        <f t="shared" si="33"/>
        <v>0</v>
      </c>
      <c r="W300" s="145" t="str">
        <f t="shared" si="34"/>
        <v>gering</v>
      </c>
      <c r="X300" s="78"/>
      <c r="Y300" s="78"/>
      <c r="Z300" s="78"/>
      <c r="AA300" s="78"/>
      <c r="AB300" s="65" t="str">
        <f>IF(K300='x. Dropdownmenüs'!$A$25,IF(OR(X300='x. Dropdownmenüs'!$A$42,Y300='x. Dropdownmenüs'!$A$46),"Tabelle 4. überprüfen","zulässig"),"anderer Versickerungstyp gewählt")</f>
        <v>anderer Versickerungstyp gewählt</v>
      </c>
      <c r="AC300" s="65" t="str">
        <f>IF(AND(K300='x. Dropdownmenüs'!$A$26,L300='x. Dropdownmenüs'!$A$33,W300="gering"),"Zulässig ohne Behandlung wenn Ae&lt;Av",IF(K300='x. Dropdownmenüs'!$A$26,IF(OR(W300="hoch",L300='x. Dropdownmenüs'!$A$33,X300='x. Dropdownmenüs'!$A$42,Y300='x. Dropdownmenüs'!$A$46),"Tabelle 4. überprüfen","zulässig"),"anderer Versickerungstyp gewählt"))</f>
        <v>anderer Versickerungstyp gewählt</v>
      </c>
      <c r="AD300" s="65" t="str">
        <f>IF(AND(K300='x. Dropdownmenüs'!$A$27,L300='x. Dropdownmenüs'!$A$33,W300="gering"),"Zulässig am Ort des Anfalls",IF(K300='x. Dropdownmenüs'!$A$27,IF(OR(W300="hoch",L300='x. Dropdownmenüs'!$A$33,X300='x. Dropdownmenüs'!$A$42,Y300='x. Dropdownmenüs'!$A$46),"Tabelle 4. überprüfen","zulässig"),"anderer Versickerungstyp gewählt"))</f>
        <v>anderer Versickerungstyp gewählt</v>
      </c>
      <c r="AE300" s="65" t="str">
        <f>IF(K300='x. Dropdownmenüs'!$A$28,IF(X300='x. Dropdownmenüs'!$A$42,"nicht zulässig",IF(OR(Y300='x. Dropdownmenüs'!$A$46),"Tabelle 4. überprüfen","zulässig mit Behandlung")),"anderer Versickerungstyp gewählt")</f>
        <v>anderer Versickerungstyp gewählt</v>
      </c>
      <c r="AF300" s="65" t="str">
        <f>IF(K300='x. Dropdownmenüs'!$A$29,"zulässig (beliebig kombinierbar)","anderer Versickerungstyp gewählt")</f>
        <v>anderer Versickerungstyp gewählt</v>
      </c>
    </row>
    <row r="301" spans="1:32" x14ac:dyDescent="0.2">
      <c r="A301" s="168"/>
      <c r="B301" s="169"/>
      <c r="C301" s="147"/>
      <c r="D301" s="129"/>
      <c r="E301" s="130"/>
      <c r="F301" s="131"/>
      <c r="G301" s="163"/>
      <c r="H301" s="135"/>
      <c r="I301" s="136" t="str">
        <f t="shared" si="28"/>
        <v/>
      </c>
      <c r="J301" s="137" t="str">
        <f t="shared" si="29"/>
        <v/>
      </c>
      <c r="K301" s="138"/>
      <c r="L301" s="78"/>
      <c r="M301" s="79"/>
      <c r="N301" s="76">
        <f t="shared" si="30"/>
        <v>0</v>
      </c>
      <c r="O301" s="143"/>
      <c r="P301" s="76">
        <f t="shared" si="31"/>
        <v>0</v>
      </c>
      <c r="Q301" s="143"/>
      <c r="R301" s="76">
        <f t="shared" si="32"/>
        <v>0</v>
      </c>
      <c r="S301" s="144"/>
      <c r="T301" s="76">
        <f>IF(S301='x. Dropdownmenüs'!$A$38,1,0)</f>
        <v>0</v>
      </c>
      <c r="U301" s="144"/>
      <c r="V301" s="76">
        <f t="shared" si="33"/>
        <v>0</v>
      </c>
      <c r="W301" s="145" t="str">
        <f t="shared" si="34"/>
        <v>gering</v>
      </c>
      <c r="X301" s="78"/>
      <c r="Y301" s="78"/>
      <c r="Z301" s="78"/>
      <c r="AA301" s="78"/>
      <c r="AB301" s="65" t="str">
        <f>IF(K301='x. Dropdownmenüs'!$A$25,IF(OR(X301='x. Dropdownmenüs'!$A$42,Y301='x. Dropdownmenüs'!$A$46),"Tabelle 4. überprüfen","zulässig"),"anderer Versickerungstyp gewählt")</f>
        <v>anderer Versickerungstyp gewählt</v>
      </c>
      <c r="AC301" s="65" t="str">
        <f>IF(AND(K301='x. Dropdownmenüs'!$A$26,L301='x. Dropdownmenüs'!$A$33,W301="gering"),"Zulässig ohne Behandlung wenn Ae&lt;Av",IF(K301='x. Dropdownmenüs'!$A$26,IF(OR(W301="hoch",L301='x. Dropdownmenüs'!$A$33,X301='x. Dropdownmenüs'!$A$42,Y301='x. Dropdownmenüs'!$A$46),"Tabelle 4. überprüfen","zulässig"),"anderer Versickerungstyp gewählt"))</f>
        <v>anderer Versickerungstyp gewählt</v>
      </c>
      <c r="AD301" s="65" t="str">
        <f>IF(AND(K301='x. Dropdownmenüs'!$A$27,L301='x. Dropdownmenüs'!$A$33,W301="gering"),"Zulässig am Ort des Anfalls",IF(K301='x. Dropdownmenüs'!$A$27,IF(OR(W301="hoch",L301='x. Dropdownmenüs'!$A$33,X301='x. Dropdownmenüs'!$A$42,Y301='x. Dropdownmenüs'!$A$46),"Tabelle 4. überprüfen","zulässig"),"anderer Versickerungstyp gewählt"))</f>
        <v>anderer Versickerungstyp gewählt</v>
      </c>
      <c r="AE301" s="65" t="str">
        <f>IF(K301='x. Dropdownmenüs'!$A$28,IF(X301='x. Dropdownmenüs'!$A$42,"nicht zulässig",IF(OR(Y301='x. Dropdownmenüs'!$A$46),"Tabelle 4. überprüfen","zulässig mit Behandlung")),"anderer Versickerungstyp gewählt")</f>
        <v>anderer Versickerungstyp gewählt</v>
      </c>
      <c r="AF301" s="65" t="str">
        <f>IF(K301='x. Dropdownmenüs'!$A$29,"zulässig (beliebig kombinierbar)","anderer Versickerungstyp gewählt")</f>
        <v>anderer Versickerungstyp gewählt</v>
      </c>
    </row>
    <row r="302" spans="1:32" x14ac:dyDescent="0.2">
      <c r="A302" s="168"/>
      <c r="B302" s="169"/>
      <c r="C302" s="147"/>
      <c r="D302" s="129"/>
      <c r="E302" s="130"/>
      <c r="F302" s="131"/>
      <c r="G302" s="163"/>
      <c r="H302" s="135"/>
      <c r="I302" s="136" t="str">
        <f t="shared" si="28"/>
        <v/>
      </c>
      <c r="J302" s="137" t="str">
        <f t="shared" si="29"/>
        <v/>
      </c>
      <c r="K302" s="138"/>
      <c r="L302" s="78"/>
      <c r="M302" s="79"/>
      <c r="N302" s="76">
        <f t="shared" si="30"/>
        <v>0</v>
      </c>
      <c r="O302" s="143"/>
      <c r="P302" s="76">
        <f t="shared" si="31"/>
        <v>0</v>
      </c>
      <c r="Q302" s="143"/>
      <c r="R302" s="76">
        <f t="shared" si="32"/>
        <v>0</v>
      </c>
      <c r="S302" s="144"/>
      <c r="T302" s="76">
        <f>IF(S302='x. Dropdownmenüs'!$A$38,1,0)</f>
        <v>0</v>
      </c>
      <c r="U302" s="144"/>
      <c r="V302" s="76">
        <f t="shared" si="33"/>
        <v>0</v>
      </c>
      <c r="W302" s="145" t="str">
        <f t="shared" si="34"/>
        <v>gering</v>
      </c>
      <c r="X302" s="78"/>
      <c r="Y302" s="78"/>
      <c r="Z302" s="78"/>
      <c r="AA302" s="78"/>
      <c r="AB302" s="65" t="str">
        <f>IF(K302='x. Dropdownmenüs'!$A$25,IF(OR(X302='x. Dropdownmenüs'!$A$42,Y302='x. Dropdownmenüs'!$A$46),"Tabelle 4. überprüfen","zulässig"),"anderer Versickerungstyp gewählt")</f>
        <v>anderer Versickerungstyp gewählt</v>
      </c>
      <c r="AC302" s="65" t="str">
        <f>IF(AND(K302='x. Dropdownmenüs'!$A$26,L302='x. Dropdownmenüs'!$A$33,W302="gering"),"Zulässig ohne Behandlung wenn Ae&lt;Av",IF(K302='x. Dropdownmenüs'!$A$26,IF(OR(W302="hoch",L302='x. Dropdownmenüs'!$A$33,X302='x. Dropdownmenüs'!$A$42,Y302='x. Dropdownmenüs'!$A$46),"Tabelle 4. überprüfen","zulässig"),"anderer Versickerungstyp gewählt"))</f>
        <v>anderer Versickerungstyp gewählt</v>
      </c>
      <c r="AD302" s="65" t="str">
        <f>IF(AND(K302='x. Dropdownmenüs'!$A$27,L302='x. Dropdownmenüs'!$A$33,W302="gering"),"Zulässig am Ort des Anfalls",IF(K302='x. Dropdownmenüs'!$A$27,IF(OR(W302="hoch",L302='x. Dropdownmenüs'!$A$33,X302='x. Dropdownmenüs'!$A$42,Y302='x. Dropdownmenüs'!$A$46),"Tabelle 4. überprüfen","zulässig"),"anderer Versickerungstyp gewählt"))</f>
        <v>anderer Versickerungstyp gewählt</v>
      </c>
      <c r="AE302" s="65" t="str">
        <f>IF(K302='x. Dropdownmenüs'!$A$28,IF(X302='x. Dropdownmenüs'!$A$42,"nicht zulässig",IF(OR(Y302='x. Dropdownmenüs'!$A$46),"Tabelle 4. überprüfen","zulässig mit Behandlung")),"anderer Versickerungstyp gewählt")</f>
        <v>anderer Versickerungstyp gewählt</v>
      </c>
      <c r="AF302" s="65" t="str">
        <f>IF(K302='x. Dropdownmenüs'!$A$29,"zulässig (beliebig kombinierbar)","anderer Versickerungstyp gewählt")</f>
        <v>anderer Versickerungstyp gewählt</v>
      </c>
    </row>
    <row r="303" spans="1:32" x14ac:dyDescent="0.2">
      <c r="A303" s="168"/>
      <c r="B303" s="169"/>
      <c r="C303" s="147"/>
      <c r="D303" s="129"/>
      <c r="E303" s="130"/>
      <c r="F303" s="131"/>
      <c r="G303" s="163"/>
      <c r="H303" s="135"/>
      <c r="I303" s="136" t="str">
        <f t="shared" si="28"/>
        <v/>
      </c>
      <c r="J303" s="137" t="str">
        <f t="shared" si="29"/>
        <v/>
      </c>
      <c r="K303" s="138"/>
      <c r="L303" s="78"/>
      <c r="M303" s="79"/>
      <c r="N303" s="76">
        <f t="shared" si="30"/>
        <v>0</v>
      </c>
      <c r="O303" s="143"/>
      <c r="P303" s="76">
        <f t="shared" si="31"/>
        <v>0</v>
      </c>
      <c r="Q303" s="143"/>
      <c r="R303" s="76">
        <f t="shared" si="32"/>
        <v>0</v>
      </c>
      <c r="S303" s="144"/>
      <c r="T303" s="76">
        <f>IF(S303='x. Dropdownmenüs'!$A$38,1,0)</f>
        <v>0</v>
      </c>
      <c r="U303" s="144"/>
      <c r="V303" s="76">
        <f t="shared" si="33"/>
        <v>0</v>
      </c>
      <c r="W303" s="145" t="str">
        <f t="shared" si="34"/>
        <v>gering</v>
      </c>
      <c r="X303" s="78"/>
      <c r="Y303" s="78"/>
      <c r="Z303" s="78"/>
      <c r="AA303" s="78"/>
      <c r="AB303" s="65" t="str">
        <f>IF(K303='x. Dropdownmenüs'!$A$25,IF(OR(X303='x. Dropdownmenüs'!$A$42,Y303='x. Dropdownmenüs'!$A$46),"Tabelle 4. überprüfen","zulässig"),"anderer Versickerungstyp gewählt")</f>
        <v>anderer Versickerungstyp gewählt</v>
      </c>
      <c r="AC303" s="65" t="str">
        <f>IF(AND(K303='x. Dropdownmenüs'!$A$26,L303='x. Dropdownmenüs'!$A$33,W303="gering"),"Zulässig ohne Behandlung wenn Ae&lt;Av",IF(K303='x. Dropdownmenüs'!$A$26,IF(OR(W303="hoch",L303='x. Dropdownmenüs'!$A$33,X303='x. Dropdownmenüs'!$A$42,Y303='x. Dropdownmenüs'!$A$46),"Tabelle 4. überprüfen","zulässig"),"anderer Versickerungstyp gewählt"))</f>
        <v>anderer Versickerungstyp gewählt</v>
      </c>
      <c r="AD303" s="65" t="str">
        <f>IF(AND(K303='x. Dropdownmenüs'!$A$27,L303='x. Dropdownmenüs'!$A$33,W303="gering"),"Zulässig am Ort des Anfalls",IF(K303='x. Dropdownmenüs'!$A$27,IF(OR(W303="hoch",L303='x. Dropdownmenüs'!$A$33,X303='x. Dropdownmenüs'!$A$42,Y303='x. Dropdownmenüs'!$A$46),"Tabelle 4. überprüfen","zulässig"),"anderer Versickerungstyp gewählt"))</f>
        <v>anderer Versickerungstyp gewählt</v>
      </c>
      <c r="AE303" s="65" t="str">
        <f>IF(K303='x. Dropdownmenüs'!$A$28,IF(X303='x. Dropdownmenüs'!$A$42,"nicht zulässig",IF(OR(Y303='x. Dropdownmenüs'!$A$46),"Tabelle 4. überprüfen","zulässig mit Behandlung")),"anderer Versickerungstyp gewählt")</f>
        <v>anderer Versickerungstyp gewählt</v>
      </c>
      <c r="AF303" s="65" t="str">
        <f>IF(K303='x. Dropdownmenüs'!$A$29,"zulässig (beliebig kombinierbar)","anderer Versickerungstyp gewählt")</f>
        <v>anderer Versickerungstyp gewählt</v>
      </c>
    </row>
    <row r="304" spans="1:32" x14ac:dyDescent="0.2">
      <c r="A304" s="168"/>
      <c r="B304" s="169"/>
      <c r="C304" s="147"/>
      <c r="D304" s="129"/>
      <c r="E304" s="130"/>
      <c r="F304" s="131"/>
      <c r="G304" s="163"/>
      <c r="H304" s="135"/>
      <c r="I304" s="136" t="str">
        <f t="shared" si="28"/>
        <v/>
      </c>
      <c r="J304" s="137" t="str">
        <f t="shared" si="29"/>
        <v/>
      </c>
      <c r="K304" s="138"/>
      <c r="L304" s="78"/>
      <c r="M304" s="79"/>
      <c r="N304" s="76">
        <f t="shared" si="30"/>
        <v>0</v>
      </c>
      <c r="O304" s="143"/>
      <c r="P304" s="76">
        <f t="shared" si="31"/>
        <v>0</v>
      </c>
      <c r="Q304" s="143"/>
      <c r="R304" s="76">
        <f t="shared" si="32"/>
        <v>0</v>
      </c>
      <c r="S304" s="144"/>
      <c r="T304" s="76">
        <f>IF(S304='x. Dropdownmenüs'!$A$38,1,0)</f>
        <v>0</v>
      </c>
      <c r="U304" s="144"/>
      <c r="V304" s="76">
        <f t="shared" si="33"/>
        <v>0</v>
      </c>
      <c r="W304" s="145" t="str">
        <f t="shared" si="34"/>
        <v>gering</v>
      </c>
      <c r="X304" s="78"/>
      <c r="Y304" s="78"/>
      <c r="Z304" s="78"/>
      <c r="AA304" s="78"/>
      <c r="AB304" s="65" t="str">
        <f>IF(K304='x. Dropdownmenüs'!$A$25,IF(OR(X304='x. Dropdownmenüs'!$A$42,Y304='x. Dropdownmenüs'!$A$46),"Tabelle 4. überprüfen","zulässig"),"anderer Versickerungstyp gewählt")</f>
        <v>anderer Versickerungstyp gewählt</v>
      </c>
      <c r="AC304" s="65" t="str">
        <f>IF(AND(K304='x. Dropdownmenüs'!$A$26,L304='x. Dropdownmenüs'!$A$33,W304="gering"),"Zulässig ohne Behandlung wenn Ae&lt;Av",IF(K304='x. Dropdownmenüs'!$A$26,IF(OR(W304="hoch",L304='x. Dropdownmenüs'!$A$33,X304='x. Dropdownmenüs'!$A$42,Y304='x. Dropdownmenüs'!$A$46),"Tabelle 4. überprüfen","zulässig"),"anderer Versickerungstyp gewählt"))</f>
        <v>anderer Versickerungstyp gewählt</v>
      </c>
      <c r="AD304" s="65" t="str">
        <f>IF(AND(K304='x. Dropdownmenüs'!$A$27,L304='x. Dropdownmenüs'!$A$33,W304="gering"),"Zulässig am Ort des Anfalls",IF(K304='x. Dropdownmenüs'!$A$27,IF(OR(W304="hoch",L304='x. Dropdownmenüs'!$A$33,X304='x. Dropdownmenüs'!$A$42,Y304='x. Dropdownmenüs'!$A$46),"Tabelle 4. überprüfen","zulässig"),"anderer Versickerungstyp gewählt"))</f>
        <v>anderer Versickerungstyp gewählt</v>
      </c>
      <c r="AE304" s="65" t="str">
        <f>IF(K304='x. Dropdownmenüs'!$A$28,IF(X304='x. Dropdownmenüs'!$A$42,"nicht zulässig",IF(OR(Y304='x. Dropdownmenüs'!$A$46),"Tabelle 4. überprüfen","zulässig mit Behandlung")),"anderer Versickerungstyp gewählt")</f>
        <v>anderer Versickerungstyp gewählt</v>
      </c>
      <c r="AF304" s="65" t="str">
        <f>IF(K304='x. Dropdownmenüs'!$A$29,"zulässig (beliebig kombinierbar)","anderer Versickerungstyp gewählt")</f>
        <v>anderer Versickerungstyp gewählt</v>
      </c>
    </row>
    <row r="305" spans="1:32" x14ac:dyDescent="0.2">
      <c r="A305" s="168"/>
      <c r="B305" s="169"/>
      <c r="C305" s="147"/>
      <c r="D305" s="129"/>
      <c r="E305" s="130"/>
      <c r="F305" s="131"/>
      <c r="G305" s="163"/>
      <c r="H305" s="135"/>
      <c r="I305" s="136" t="str">
        <f t="shared" si="28"/>
        <v/>
      </c>
      <c r="J305" s="137" t="str">
        <f t="shared" si="29"/>
        <v/>
      </c>
      <c r="K305" s="138"/>
      <c r="L305" s="78"/>
      <c r="M305" s="79"/>
      <c r="N305" s="76">
        <f t="shared" si="30"/>
        <v>0</v>
      </c>
      <c r="O305" s="143"/>
      <c r="P305" s="76">
        <f t="shared" si="31"/>
        <v>0</v>
      </c>
      <c r="Q305" s="143"/>
      <c r="R305" s="76">
        <f t="shared" si="32"/>
        <v>0</v>
      </c>
      <c r="S305" s="144"/>
      <c r="T305" s="76">
        <f>IF(S305='x. Dropdownmenüs'!$A$38,1,0)</f>
        <v>0</v>
      </c>
      <c r="U305" s="144"/>
      <c r="V305" s="76">
        <f t="shared" si="33"/>
        <v>0</v>
      </c>
      <c r="W305" s="145" t="str">
        <f t="shared" si="34"/>
        <v>gering</v>
      </c>
      <c r="X305" s="78"/>
      <c r="Y305" s="78"/>
      <c r="Z305" s="78"/>
      <c r="AA305" s="78"/>
      <c r="AB305" s="65" t="str">
        <f>IF(K305='x. Dropdownmenüs'!$A$25,IF(OR(X305='x. Dropdownmenüs'!$A$42,Y305='x. Dropdownmenüs'!$A$46),"Tabelle 4. überprüfen","zulässig"),"anderer Versickerungstyp gewählt")</f>
        <v>anderer Versickerungstyp gewählt</v>
      </c>
      <c r="AC305" s="65" t="str">
        <f>IF(AND(K305='x. Dropdownmenüs'!$A$26,L305='x. Dropdownmenüs'!$A$33,W305="gering"),"Zulässig ohne Behandlung wenn Ae&lt;Av",IF(K305='x. Dropdownmenüs'!$A$26,IF(OR(W305="hoch",L305='x. Dropdownmenüs'!$A$33,X305='x. Dropdownmenüs'!$A$42,Y305='x. Dropdownmenüs'!$A$46),"Tabelle 4. überprüfen","zulässig"),"anderer Versickerungstyp gewählt"))</f>
        <v>anderer Versickerungstyp gewählt</v>
      </c>
      <c r="AD305" s="65" t="str">
        <f>IF(AND(K305='x. Dropdownmenüs'!$A$27,L305='x. Dropdownmenüs'!$A$33,W305="gering"),"Zulässig am Ort des Anfalls",IF(K305='x. Dropdownmenüs'!$A$27,IF(OR(W305="hoch",L305='x. Dropdownmenüs'!$A$33,X305='x. Dropdownmenüs'!$A$42,Y305='x. Dropdownmenüs'!$A$46),"Tabelle 4. überprüfen","zulässig"),"anderer Versickerungstyp gewählt"))</f>
        <v>anderer Versickerungstyp gewählt</v>
      </c>
      <c r="AE305" s="65" t="str">
        <f>IF(K305='x. Dropdownmenüs'!$A$28,IF(X305='x. Dropdownmenüs'!$A$42,"nicht zulässig",IF(OR(Y305='x. Dropdownmenüs'!$A$46),"Tabelle 4. überprüfen","zulässig mit Behandlung")),"anderer Versickerungstyp gewählt")</f>
        <v>anderer Versickerungstyp gewählt</v>
      </c>
      <c r="AF305" s="65" t="str">
        <f>IF(K305='x. Dropdownmenüs'!$A$29,"zulässig (beliebig kombinierbar)","anderer Versickerungstyp gewählt")</f>
        <v>anderer Versickerungstyp gewählt</v>
      </c>
    </row>
    <row r="306" spans="1:32" x14ac:dyDescent="0.2">
      <c r="A306" s="168"/>
      <c r="B306" s="169"/>
      <c r="C306" s="147"/>
      <c r="D306" s="129"/>
      <c r="E306" s="130"/>
      <c r="F306" s="131"/>
      <c r="G306" s="163"/>
      <c r="H306" s="135"/>
      <c r="I306" s="136" t="str">
        <f t="shared" si="28"/>
        <v/>
      </c>
      <c r="J306" s="137" t="str">
        <f t="shared" si="29"/>
        <v/>
      </c>
      <c r="K306" s="138"/>
      <c r="L306" s="78"/>
      <c r="M306" s="79"/>
      <c r="N306" s="76">
        <f t="shared" si="30"/>
        <v>0</v>
      </c>
      <c r="O306" s="143"/>
      <c r="P306" s="76">
        <f t="shared" si="31"/>
        <v>0</v>
      </c>
      <c r="Q306" s="143"/>
      <c r="R306" s="76">
        <f t="shared" si="32"/>
        <v>0</v>
      </c>
      <c r="S306" s="144"/>
      <c r="T306" s="76">
        <f>IF(S306='x. Dropdownmenüs'!$A$38,1,0)</f>
        <v>0</v>
      </c>
      <c r="U306" s="144"/>
      <c r="V306" s="76">
        <f t="shared" si="33"/>
        <v>0</v>
      </c>
      <c r="W306" s="145" t="str">
        <f t="shared" si="34"/>
        <v>gering</v>
      </c>
      <c r="X306" s="78"/>
      <c r="Y306" s="78"/>
      <c r="Z306" s="78"/>
      <c r="AA306" s="78"/>
      <c r="AB306" s="65" t="str">
        <f>IF(K306='x. Dropdownmenüs'!$A$25,IF(OR(X306='x. Dropdownmenüs'!$A$42,Y306='x. Dropdownmenüs'!$A$46),"Tabelle 4. überprüfen","zulässig"),"anderer Versickerungstyp gewählt")</f>
        <v>anderer Versickerungstyp gewählt</v>
      </c>
      <c r="AC306" s="65" t="str">
        <f>IF(AND(K306='x. Dropdownmenüs'!$A$26,L306='x. Dropdownmenüs'!$A$33,W306="gering"),"Zulässig ohne Behandlung wenn Ae&lt;Av",IF(K306='x. Dropdownmenüs'!$A$26,IF(OR(W306="hoch",L306='x. Dropdownmenüs'!$A$33,X306='x. Dropdownmenüs'!$A$42,Y306='x. Dropdownmenüs'!$A$46),"Tabelle 4. überprüfen","zulässig"),"anderer Versickerungstyp gewählt"))</f>
        <v>anderer Versickerungstyp gewählt</v>
      </c>
      <c r="AD306" s="65" t="str">
        <f>IF(AND(K306='x. Dropdownmenüs'!$A$27,L306='x. Dropdownmenüs'!$A$33,W306="gering"),"Zulässig am Ort des Anfalls",IF(K306='x. Dropdownmenüs'!$A$27,IF(OR(W306="hoch",L306='x. Dropdownmenüs'!$A$33,X306='x. Dropdownmenüs'!$A$42,Y306='x. Dropdownmenüs'!$A$46),"Tabelle 4. überprüfen","zulässig"),"anderer Versickerungstyp gewählt"))</f>
        <v>anderer Versickerungstyp gewählt</v>
      </c>
      <c r="AE306" s="65" t="str">
        <f>IF(K306='x. Dropdownmenüs'!$A$28,IF(X306='x. Dropdownmenüs'!$A$42,"nicht zulässig",IF(OR(Y306='x. Dropdownmenüs'!$A$46),"Tabelle 4. überprüfen","zulässig mit Behandlung")),"anderer Versickerungstyp gewählt")</f>
        <v>anderer Versickerungstyp gewählt</v>
      </c>
      <c r="AF306" s="65" t="str">
        <f>IF(K306='x. Dropdownmenüs'!$A$29,"zulässig (beliebig kombinierbar)","anderer Versickerungstyp gewählt")</f>
        <v>anderer Versickerungstyp gewählt</v>
      </c>
    </row>
    <row r="307" spans="1:32" x14ac:dyDescent="0.2">
      <c r="A307" s="168"/>
      <c r="B307" s="169"/>
      <c r="C307" s="147"/>
      <c r="D307" s="129"/>
      <c r="E307" s="130"/>
      <c r="F307" s="131"/>
      <c r="G307" s="163"/>
      <c r="H307" s="135"/>
      <c r="I307" s="136" t="str">
        <f t="shared" si="28"/>
        <v/>
      </c>
      <c r="J307" s="137" t="str">
        <f t="shared" si="29"/>
        <v/>
      </c>
      <c r="K307" s="138"/>
      <c r="L307" s="78"/>
      <c r="M307" s="79"/>
      <c r="N307" s="76">
        <f t="shared" si="30"/>
        <v>0</v>
      </c>
      <c r="O307" s="143"/>
      <c r="P307" s="76">
        <f t="shared" si="31"/>
        <v>0</v>
      </c>
      <c r="Q307" s="143"/>
      <c r="R307" s="76">
        <f t="shared" si="32"/>
        <v>0</v>
      </c>
      <c r="S307" s="144"/>
      <c r="T307" s="76">
        <f>IF(S307='x. Dropdownmenüs'!$A$38,1,0)</f>
        <v>0</v>
      </c>
      <c r="U307" s="144"/>
      <c r="V307" s="76">
        <f t="shared" si="33"/>
        <v>0</v>
      </c>
      <c r="W307" s="145" t="str">
        <f t="shared" si="34"/>
        <v>gering</v>
      </c>
      <c r="X307" s="78"/>
      <c r="Y307" s="78"/>
      <c r="Z307" s="78"/>
      <c r="AA307" s="78"/>
      <c r="AB307" s="65" t="str">
        <f>IF(K307='x. Dropdownmenüs'!$A$25,IF(OR(X307='x. Dropdownmenüs'!$A$42,Y307='x. Dropdownmenüs'!$A$46),"Tabelle 4. überprüfen","zulässig"),"anderer Versickerungstyp gewählt")</f>
        <v>anderer Versickerungstyp gewählt</v>
      </c>
      <c r="AC307" s="65" t="str">
        <f>IF(AND(K307='x. Dropdownmenüs'!$A$26,L307='x. Dropdownmenüs'!$A$33,W307="gering"),"Zulässig ohne Behandlung wenn Ae&lt;Av",IF(K307='x. Dropdownmenüs'!$A$26,IF(OR(W307="hoch",L307='x. Dropdownmenüs'!$A$33,X307='x. Dropdownmenüs'!$A$42,Y307='x. Dropdownmenüs'!$A$46),"Tabelle 4. überprüfen","zulässig"),"anderer Versickerungstyp gewählt"))</f>
        <v>anderer Versickerungstyp gewählt</v>
      </c>
      <c r="AD307" s="65" t="str">
        <f>IF(AND(K307='x. Dropdownmenüs'!$A$27,L307='x. Dropdownmenüs'!$A$33,W307="gering"),"Zulässig am Ort des Anfalls",IF(K307='x. Dropdownmenüs'!$A$27,IF(OR(W307="hoch",L307='x. Dropdownmenüs'!$A$33,X307='x. Dropdownmenüs'!$A$42,Y307='x. Dropdownmenüs'!$A$46),"Tabelle 4. überprüfen","zulässig"),"anderer Versickerungstyp gewählt"))</f>
        <v>anderer Versickerungstyp gewählt</v>
      </c>
      <c r="AE307" s="65" t="str">
        <f>IF(K307='x. Dropdownmenüs'!$A$28,IF(X307='x. Dropdownmenüs'!$A$42,"nicht zulässig",IF(OR(Y307='x. Dropdownmenüs'!$A$46),"Tabelle 4. überprüfen","zulässig mit Behandlung")),"anderer Versickerungstyp gewählt")</f>
        <v>anderer Versickerungstyp gewählt</v>
      </c>
      <c r="AF307" s="65" t="str">
        <f>IF(K307='x. Dropdownmenüs'!$A$29,"zulässig (beliebig kombinierbar)","anderer Versickerungstyp gewählt")</f>
        <v>anderer Versickerungstyp gewählt</v>
      </c>
    </row>
    <row r="308" spans="1:32" x14ac:dyDescent="0.2">
      <c r="A308" s="168"/>
      <c r="B308" s="169"/>
      <c r="C308" s="147"/>
      <c r="D308" s="129"/>
      <c r="E308" s="130"/>
      <c r="F308" s="131"/>
      <c r="G308" s="163"/>
      <c r="H308" s="135"/>
      <c r="I308" s="136" t="str">
        <f t="shared" si="28"/>
        <v/>
      </c>
      <c r="J308" s="137" t="str">
        <f t="shared" si="29"/>
        <v/>
      </c>
      <c r="K308" s="138"/>
      <c r="L308" s="78"/>
      <c r="M308" s="79"/>
      <c r="N308" s="76">
        <f t="shared" si="30"/>
        <v>0</v>
      </c>
      <c r="O308" s="143"/>
      <c r="P308" s="76">
        <f t="shared" si="31"/>
        <v>0</v>
      </c>
      <c r="Q308" s="143"/>
      <c r="R308" s="76">
        <f t="shared" si="32"/>
        <v>0</v>
      </c>
      <c r="S308" s="144"/>
      <c r="T308" s="76">
        <f>IF(S308='x. Dropdownmenüs'!$A$38,1,0)</f>
        <v>0</v>
      </c>
      <c r="U308" s="144"/>
      <c r="V308" s="76">
        <f t="shared" si="33"/>
        <v>0</v>
      </c>
      <c r="W308" s="145" t="str">
        <f t="shared" si="34"/>
        <v>gering</v>
      </c>
      <c r="X308" s="78"/>
      <c r="Y308" s="78"/>
      <c r="Z308" s="78"/>
      <c r="AA308" s="78"/>
      <c r="AB308" s="65" t="str">
        <f>IF(K308='x. Dropdownmenüs'!$A$25,IF(OR(X308='x. Dropdownmenüs'!$A$42,Y308='x. Dropdownmenüs'!$A$46),"Tabelle 4. überprüfen","zulässig"),"anderer Versickerungstyp gewählt")</f>
        <v>anderer Versickerungstyp gewählt</v>
      </c>
      <c r="AC308" s="65" t="str">
        <f>IF(AND(K308='x. Dropdownmenüs'!$A$26,L308='x. Dropdownmenüs'!$A$33,W308="gering"),"Zulässig ohne Behandlung wenn Ae&lt;Av",IF(K308='x. Dropdownmenüs'!$A$26,IF(OR(W308="hoch",L308='x. Dropdownmenüs'!$A$33,X308='x. Dropdownmenüs'!$A$42,Y308='x. Dropdownmenüs'!$A$46),"Tabelle 4. überprüfen","zulässig"),"anderer Versickerungstyp gewählt"))</f>
        <v>anderer Versickerungstyp gewählt</v>
      </c>
      <c r="AD308" s="65" t="str">
        <f>IF(AND(K308='x. Dropdownmenüs'!$A$27,L308='x. Dropdownmenüs'!$A$33,W308="gering"),"Zulässig am Ort des Anfalls",IF(K308='x. Dropdownmenüs'!$A$27,IF(OR(W308="hoch",L308='x. Dropdownmenüs'!$A$33,X308='x. Dropdownmenüs'!$A$42,Y308='x. Dropdownmenüs'!$A$46),"Tabelle 4. überprüfen","zulässig"),"anderer Versickerungstyp gewählt"))</f>
        <v>anderer Versickerungstyp gewählt</v>
      </c>
      <c r="AE308" s="65" t="str">
        <f>IF(K308='x. Dropdownmenüs'!$A$28,IF(X308='x. Dropdownmenüs'!$A$42,"nicht zulässig",IF(OR(Y308='x. Dropdownmenüs'!$A$46),"Tabelle 4. überprüfen","zulässig mit Behandlung")),"anderer Versickerungstyp gewählt")</f>
        <v>anderer Versickerungstyp gewählt</v>
      </c>
      <c r="AF308" s="65" t="str">
        <f>IF(K308='x. Dropdownmenüs'!$A$29,"zulässig (beliebig kombinierbar)","anderer Versickerungstyp gewählt")</f>
        <v>anderer Versickerungstyp gewählt</v>
      </c>
    </row>
    <row r="309" spans="1:32" x14ac:dyDescent="0.2">
      <c r="A309" s="168"/>
      <c r="B309" s="169"/>
      <c r="C309" s="147"/>
      <c r="D309" s="129"/>
      <c r="E309" s="130"/>
      <c r="F309" s="131"/>
      <c r="G309" s="163"/>
      <c r="H309" s="135"/>
      <c r="I309" s="136" t="str">
        <f t="shared" si="28"/>
        <v/>
      </c>
      <c r="J309" s="137" t="str">
        <f t="shared" si="29"/>
        <v/>
      </c>
      <c r="K309" s="138"/>
      <c r="L309" s="78"/>
      <c r="M309" s="79"/>
      <c r="N309" s="76">
        <f t="shared" si="30"/>
        <v>0</v>
      </c>
      <c r="O309" s="143"/>
      <c r="P309" s="76">
        <f t="shared" si="31"/>
        <v>0</v>
      </c>
      <c r="Q309" s="143"/>
      <c r="R309" s="76">
        <f t="shared" si="32"/>
        <v>0</v>
      </c>
      <c r="S309" s="144"/>
      <c r="T309" s="76">
        <f>IF(S309='x. Dropdownmenüs'!$A$38,1,0)</f>
        <v>0</v>
      </c>
      <c r="U309" s="144"/>
      <c r="V309" s="76">
        <f t="shared" si="33"/>
        <v>0</v>
      </c>
      <c r="W309" s="145" t="str">
        <f t="shared" si="34"/>
        <v>gering</v>
      </c>
      <c r="X309" s="78"/>
      <c r="Y309" s="78"/>
      <c r="Z309" s="78"/>
      <c r="AA309" s="78"/>
      <c r="AB309" s="65" t="str">
        <f>IF(K309='x. Dropdownmenüs'!$A$25,IF(OR(X309='x. Dropdownmenüs'!$A$42,Y309='x. Dropdownmenüs'!$A$46),"Tabelle 4. überprüfen","zulässig"),"anderer Versickerungstyp gewählt")</f>
        <v>anderer Versickerungstyp gewählt</v>
      </c>
      <c r="AC309" s="65" t="str">
        <f>IF(AND(K309='x. Dropdownmenüs'!$A$26,L309='x. Dropdownmenüs'!$A$33,W309="gering"),"Zulässig ohne Behandlung wenn Ae&lt;Av",IF(K309='x. Dropdownmenüs'!$A$26,IF(OR(W309="hoch",L309='x. Dropdownmenüs'!$A$33,X309='x. Dropdownmenüs'!$A$42,Y309='x. Dropdownmenüs'!$A$46),"Tabelle 4. überprüfen","zulässig"),"anderer Versickerungstyp gewählt"))</f>
        <v>anderer Versickerungstyp gewählt</v>
      </c>
      <c r="AD309" s="65" t="str">
        <f>IF(AND(K309='x. Dropdownmenüs'!$A$27,L309='x. Dropdownmenüs'!$A$33,W309="gering"),"Zulässig am Ort des Anfalls",IF(K309='x. Dropdownmenüs'!$A$27,IF(OR(W309="hoch",L309='x. Dropdownmenüs'!$A$33,X309='x. Dropdownmenüs'!$A$42,Y309='x. Dropdownmenüs'!$A$46),"Tabelle 4. überprüfen","zulässig"),"anderer Versickerungstyp gewählt"))</f>
        <v>anderer Versickerungstyp gewählt</v>
      </c>
      <c r="AE309" s="65" t="str">
        <f>IF(K309='x. Dropdownmenüs'!$A$28,IF(X309='x. Dropdownmenüs'!$A$42,"nicht zulässig",IF(OR(Y309='x. Dropdownmenüs'!$A$46),"Tabelle 4. überprüfen","zulässig mit Behandlung")),"anderer Versickerungstyp gewählt")</f>
        <v>anderer Versickerungstyp gewählt</v>
      </c>
      <c r="AF309" s="65" t="str">
        <f>IF(K309='x. Dropdownmenüs'!$A$29,"zulässig (beliebig kombinierbar)","anderer Versickerungstyp gewählt")</f>
        <v>anderer Versickerungstyp gewählt</v>
      </c>
    </row>
    <row r="310" spans="1:32" x14ac:dyDescent="0.2">
      <c r="A310" s="168"/>
      <c r="B310" s="169"/>
      <c r="C310" s="147"/>
      <c r="D310" s="129"/>
      <c r="E310" s="130"/>
      <c r="F310" s="131"/>
      <c r="G310" s="163"/>
      <c r="H310" s="135"/>
      <c r="I310" s="136" t="str">
        <f t="shared" si="28"/>
        <v/>
      </c>
      <c r="J310" s="137" t="str">
        <f t="shared" si="29"/>
        <v/>
      </c>
      <c r="K310" s="138"/>
      <c r="L310" s="78"/>
      <c r="M310" s="79"/>
      <c r="N310" s="76">
        <f t="shared" si="30"/>
        <v>0</v>
      </c>
      <c r="O310" s="143"/>
      <c r="P310" s="76">
        <f t="shared" si="31"/>
        <v>0</v>
      </c>
      <c r="Q310" s="143"/>
      <c r="R310" s="76">
        <f t="shared" si="32"/>
        <v>0</v>
      </c>
      <c r="S310" s="144"/>
      <c r="T310" s="76">
        <f>IF(S310='x. Dropdownmenüs'!$A$38,1,0)</f>
        <v>0</v>
      </c>
      <c r="U310" s="144"/>
      <c r="V310" s="76">
        <f t="shared" si="33"/>
        <v>0</v>
      </c>
      <c r="W310" s="145" t="str">
        <f t="shared" si="34"/>
        <v>gering</v>
      </c>
      <c r="X310" s="78"/>
      <c r="Y310" s="78"/>
      <c r="Z310" s="78"/>
      <c r="AA310" s="78"/>
      <c r="AB310" s="65" t="str">
        <f>IF(K310='x. Dropdownmenüs'!$A$25,IF(OR(X310='x. Dropdownmenüs'!$A$42,Y310='x. Dropdownmenüs'!$A$46),"Tabelle 4. überprüfen","zulässig"),"anderer Versickerungstyp gewählt")</f>
        <v>anderer Versickerungstyp gewählt</v>
      </c>
      <c r="AC310" s="65" t="str">
        <f>IF(AND(K310='x. Dropdownmenüs'!$A$26,L310='x. Dropdownmenüs'!$A$33,W310="gering"),"Zulässig ohne Behandlung wenn Ae&lt;Av",IF(K310='x. Dropdownmenüs'!$A$26,IF(OR(W310="hoch",L310='x. Dropdownmenüs'!$A$33,X310='x. Dropdownmenüs'!$A$42,Y310='x. Dropdownmenüs'!$A$46),"Tabelle 4. überprüfen","zulässig"),"anderer Versickerungstyp gewählt"))</f>
        <v>anderer Versickerungstyp gewählt</v>
      </c>
      <c r="AD310" s="65" t="str">
        <f>IF(AND(K310='x. Dropdownmenüs'!$A$27,L310='x. Dropdownmenüs'!$A$33,W310="gering"),"Zulässig am Ort des Anfalls",IF(K310='x. Dropdownmenüs'!$A$27,IF(OR(W310="hoch",L310='x. Dropdownmenüs'!$A$33,X310='x. Dropdownmenüs'!$A$42,Y310='x. Dropdownmenüs'!$A$46),"Tabelle 4. überprüfen","zulässig"),"anderer Versickerungstyp gewählt"))</f>
        <v>anderer Versickerungstyp gewählt</v>
      </c>
      <c r="AE310" s="65" t="str">
        <f>IF(K310='x. Dropdownmenüs'!$A$28,IF(X310='x. Dropdownmenüs'!$A$42,"nicht zulässig",IF(OR(Y310='x. Dropdownmenüs'!$A$46),"Tabelle 4. überprüfen","zulässig mit Behandlung")),"anderer Versickerungstyp gewählt")</f>
        <v>anderer Versickerungstyp gewählt</v>
      </c>
      <c r="AF310" s="65" t="str">
        <f>IF(K310='x. Dropdownmenüs'!$A$29,"zulässig (beliebig kombinierbar)","anderer Versickerungstyp gewählt")</f>
        <v>anderer Versickerungstyp gewählt</v>
      </c>
    </row>
    <row r="311" spans="1:32" x14ac:dyDescent="0.2">
      <c r="A311" s="168"/>
      <c r="B311" s="169"/>
      <c r="C311" s="147"/>
      <c r="D311" s="129"/>
      <c r="E311" s="130"/>
      <c r="F311" s="131"/>
      <c r="G311" s="163"/>
      <c r="H311" s="135"/>
      <c r="I311" s="136" t="str">
        <f t="shared" si="28"/>
        <v/>
      </c>
      <c r="J311" s="137" t="str">
        <f t="shared" si="29"/>
        <v/>
      </c>
      <c r="K311" s="138"/>
      <c r="L311" s="78"/>
      <c r="M311" s="79"/>
      <c r="N311" s="76">
        <f t="shared" si="30"/>
        <v>0</v>
      </c>
      <c r="O311" s="143"/>
      <c r="P311" s="76">
        <f t="shared" si="31"/>
        <v>0</v>
      </c>
      <c r="Q311" s="143"/>
      <c r="R311" s="76">
        <f t="shared" si="32"/>
        <v>0</v>
      </c>
      <c r="S311" s="144"/>
      <c r="T311" s="76">
        <f>IF(S311='x. Dropdownmenüs'!$A$38,1,0)</f>
        <v>0</v>
      </c>
      <c r="U311" s="144"/>
      <c r="V311" s="76">
        <f t="shared" si="33"/>
        <v>0</v>
      </c>
      <c r="W311" s="145" t="str">
        <f t="shared" si="34"/>
        <v>gering</v>
      </c>
      <c r="X311" s="78"/>
      <c r="Y311" s="78"/>
      <c r="Z311" s="78"/>
      <c r="AA311" s="78"/>
      <c r="AB311" s="65" t="str">
        <f>IF(K311='x. Dropdownmenüs'!$A$25,IF(OR(X311='x. Dropdownmenüs'!$A$42,Y311='x. Dropdownmenüs'!$A$46),"Tabelle 4. überprüfen","zulässig"),"anderer Versickerungstyp gewählt")</f>
        <v>anderer Versickerungstyp gewählt</v>
      </c>
      <c r="AC311" s="65" t="str">
        <f>IF(AND(K311='x. Dropdownmenüs'!$A$26,L311='x. Dropdownmenüs'!$A$33,W311="gering"),"Zulässig ohne Behandlung wenn Ae&lt;Av",IF(K311='x. Dropdownmenüs'!$A$26,IF(OR(W311="hoch",L311='x. Dropdownmenüs'!$A$33,X311='x. Dropdownmenüs'!$A$42,Y311='x. Dropdownmenüs'!$A$46),"Tabelle 4. überprüfen","zulässig"),"anderer Versickerungstyp gewählt"))</f>
        <v>anderer Versickerungstyp gewählt</v>
      </c>
      <c r="AD311" s="65" t="str">
        <f>IF(AND(K311='x. Dropdownmenüs'!$A$27,L311='x. Dropdownmenüs'!$A$33,W311="gering"),"Zulässig am Ort des Anfalls",IF(K311='x. Dropdownmenüs'!$A$27,IF(OR(W311="hoch",L311='x. Dropdownmenüs'!$A$33,X311='x. Dropdownmenüs'!$A$42,Y311='x. Dropdownmenüs'!$A$46),"Tabelle 4. überprüfen","zulässig"),"anderer Versickerungstyp gewählt"))</f>
        <v>anderer Versickerungstyp gewählt</v>
      </c>
      <c r="AE311" s="65" t="str">
        <f>IF(K311='x. Dropdownmenüs'!$A$28,IF(X311='x. Dropdownmenüs'!$A$42,"nicht zulässig",IF(OR(Y311='x. Dropdownmenüs'!$A$46),"Tabelle 4. überprüfen","zulässig mit Behandlung")),"anderer Versickerungstyp gewählt")</f>
        <v>anderer Versickerungstyp gewählt</v>
      </c>
      <c r="AF311" s="65" t="str">
        <f>IF(K311='x. Dropdownmenüs'!$A$29,"zulässig (beliebig kombinierbar)","anderer Versickerungstyp gewählt")</f>
        <v>anderer Versickerungstyp gewählt</v>
      </c>
    </row>
    <row r="312" spans="1:32" x14ac:dyDescent="0.2">
      <c r="A312" s="168"/>
      <c r="B312" s="169"/>
      <c r="C312" s="147"/>
      <c r="D312" s="129"/>
      <c r="E312" s="130"/>
      <c r="F312" s="131"/>
      <c r="G312" s="163"/>
      <c r="H312" s="135"/>
      <c r="I312" s="136" t="str">
        <f t="shared" si="28"/>
        <v/>
      </c>
      <c r="J312" s="137" t="str">
        <f t="shared" si="29"/>
        <v/>
      </c>
      <c r="K312" s="138"/>
      <c r="L312" s="78"/>
      <c r="M312" s="79"/>
      <c r="N312" s="76">
        <f t="shared" si="30"/>
        <v>0</v>
      </c>
      <c r="O312" s="143"/>
      <c r="P312" s="76">
        <f t="shared" si="31"/>
        <v>0</v>
      </c>
      <c r="Q312" s="143"/>
      <c r="R312" s="76">
        <f t="shared" si="32"/>
        <v>0</v>
      </c>
      <c r="S312" s="144"/>
      <c r="T312" s="76">
        <f>IF(S312='x. Dropdownmenüs'!$A$38,1,0)</f>
        <v>0</v>
      </c>
      <c r="U312" s="144"/>
      <c r="V312" s="76">
        <f t="shared" si="33"/>
        <v>0</v>
      </c>
      <c r="W312" s="145" t="str">
        <f t="shared" si="34"/>
        <v>gering</v>
      </c>
      <c r="X312" s="78"/>
      <c r="Y312" s="78"/>
      <c r="Z312" s="78"/>
      <c r="AA312" s="78"/>
      <c r="AB312" s="65" t="str">
        <f>IF(K312='x. Dropdownmenüs'!$A$25,IF(OR(X312='x. Dropdownmenüs'!$A$42,Y312='x. Dropdownmenüs'!$A$46),"Tabelle 4. überprüfen","zulässig"),"anderer Versickerungstyp gewählt")</f>
        <v>anderer Versickerungstyp gewählt</v>
      </c>
      <c r="AC312" s="65" t="str">
        <f>IF(AND(K312='x. Dropdownmenüs'!$A$26,L312='x. Dropdownmenüs'!$A$33,W312="gering"),"Zulässig ohne Behandlung wenn Ae&lt;Av",IF(K312='x. Dropdownmenüs'!$A$26,IF(OR(W312="hoch",L312='x. Dropdownmenüs'!$A$33,X312='x. Dropdownmenüs'!$A$42,Y312='x. Dropdownmenüs'!$A$46),"Tabelle 4. überprüfen","zulässig"),"anderer Versickerungstyp gewählt"))</f>
        <v>anderer Versickerungstyp gewählt</v>
      </c>
      <c r="AD312" s="65" t="str">
        <f>IF(AND(K312='x. Dropdownmenüs'!$A$27,L312='x. Dropdownmenüs'!$A$33,W312="gering"),"Zulässig am Ort des Anfalls",IF(K312='x. Dropdownmenüs'!$A$27,IF(OR(W312="hoch",L312='x. Dropdownmenüs'!$A$33,X312='x. Dropdownmenüs'!$A$42,Y312='x. Dropdownmenüs'!$A$46),"Tabelle 4. überprüfen","zulässig"),"anderer Versickerungstyp gewählt"))</f>
        <v>anderer Versickerungstyp gewählt</v>
      </c>
      <c r="AE312" s="65" t="str">
        <f>IF(K312='x. Dropdownmenüs'!$A$28,IF(X312='x. Dropdownmenüs'!$A$42,"nicht zulässig",IF(OR(Y312='x. Dropdownmenüs'!$A$46),"Tabelle 4. überprüfen","zulässig mit Behandlung")),"anderer Versickerungstyp gewählt")</f>
        <v>anderer Versickerungstyp gewählt</v>
      </c>
      <c r="AF312" s="65" t="str">
        <f>IF(K312='x. Dropdownmenüs'!$A$29,"zulässig (beliebig kombinierbar)","anderer Versickerungstyp gewählt")</f>
        <v>anderer Versickerungstyp gewählt</v>
      </c>
    </row>
    <row r="313" spans="1:32" x14ac:dyDescent="0.2">
      <c r="A313" s="168"/>
      <c r="B313" s="169"/>
      <c r="C313" s="147"/>
      <c r="D313" s="129"/>
      <c r="E313" s="130"/>
      <c r="F313" s="131"/>
      <c r="G313" s="163"/>
      <c r="H313" s="135"/>
      <c r="I313" s="136" t="str">
        <f t="shared" si="28"/>
        <v/>
      </c>
      <c r="J313" s="137" t="str">
        <f t="shared" si="29"/>
        <v/>
      </c>
      <c r="K313" s="138"/>
      <c r="L313" s="78"/>
      <c r="M313" s="79"/>
      <c r="N313" s="76">
        <f t="shared" si="30"/>
        <v>0</v>
      </c>
      <c r="O313" s="143"/>
      <c r="P313" s="76">
        <f t="shared" si="31"/>
        <v>0</v>
      </c>
      <c r="Q313" s="143"/>
      <c r="R313" s="76">
        <f t="shared" si="32"/>
        <v>0</v>
      </c>
      <c r="S313" s="144"/>
      <c r="T313" s="76">
        <f>IF(S313='x. Dropdownmenüs'!$A$38,1,0)</f>
        <v>0</v>
      </c>
      <c r="U313" s="144"/>
      <c r="V313" s="76">
        <f t="shared" si="33"/>
        <v>0</v>
      </c>
      <c r="W313" s="145" t="str">
        <f t="shared" si="34"/>
        <v>gering</v>
      </c>
      <c r="X313" s="78"/>
      <c r="Y313" s="78"/>
      <c r="Z313" s="78"/>
      <c r="AA313" s="78"/>
      <c r="AB313" s="65" t="str">
        <f>IF(K313='x. Dropdownmenüs'!$A$25,IF(OR(X313='x. Dropdownmenüs'!$A$42,Y313='x. Dropdownmenüs'!$A$46),"Tabelle 4. überprüfen","zulässig"),"anderer Versickerungstyp gewählt")</f>
        <v>anderer Versickerungstyp gewählt</v>
      </c>
      <c r="AC313" s="65" t="str">
        <f>IF(AND(K313='x. Dropdownmenüs'!$A$26,L313='x. Dropdownmenüs'!$A$33,W313="gering"),"Zulässig ohne Behandlung wenn Ae&lt;Av",IF(K313='x. Dropdownmenüs'!$A$26,IF(OR(W313="hoch",L313='x. Dropdownmenüs'!$A$33,X313='x. Dropdownmenüs'!$A$42,Y313='x. Dropdownmenüs'!$A$46),"Tabelle 4. überprüfen","zulässig"),"anderer Versickerungstyp gewählt"))</f>
        <v>anderer Versickerungstyp gewählt</v>
      </c>
      <c r="AD313" s="65" t="str">
        <f>IF(AND(K313='x. Dropdownmenüs'!$A$27,L313='x. Dropdownmenüs'!$A$33,W313="gering"),"Zulässig am Ort des Anfalls",IF(K313='x. Dropdownmenüs'!$A$27,IF(OR(W313="hoch",L313='x. Dropdownmenüs'!$A$33,X313='x. Dropdownmenüs'!$A$42,Y313='x. Dropdownmenüs'!$A$46),"Tabelle 4. überprüfen","zulässig"),"anderer Versickerungstyp gewählt"))</f>
        <v>anderer Versickerungstyp gewählt</v>
      </c>
      <c r="AE313" s="65" t="str">
        <f>IF(K313='x. Dropdownmenüs'!$A$28,IF(X313='x. Dropdownmenüs'!$A$42,"nicht zulässig",IF(OR(Y313='x. Dropdownmenüs'!$A$46),"Tabelle 4. überprüfen","zulässig mit Behandlung")),"anderer Versickerungstyp gewählt")</f>
        <v>anderer Versickerungstyp gewählt</v>
      </c>
      <c r="AF313" s="65" t="str">
        <f>IF(K313='x. Dropdownmenüs'!$A$29,"zulässig (beliebig kombinierbar)","anderer Versickerungstyp gewählt")</f>
        <v>anderer Versickerungstyp gewählt</v>
      </c>
    </row>
    <row r="314" spans="1:32" x14ac:dyDescent="0.2">
      <c r="A314" s="168"/>
      <c r="B314" s="169"/>
      <c r="C314" s="147"/>
      <c r="D314" s="129"/>
      <c r="E314" s="130"/>
      <c r="F314" s="131"/>
      <c r="G314" s="163"/>
      <c r="H314" s="135"/>
      <c r="I314" s="136" t="str">
        <f t="shared" si="28"/>
        <v/>
      </c>
      <c r="J314" s="137" t="str">
        <f t="shared" si="29"/>
        <v/>
      </c>
      <c r="K314" s="138"/>
      <c r="L314" s="78"/>
      <c r="M314" s="79"/>
      <c r="N314" s="76">
        <f t="shared" si="30"/>
        <v>0</v>
      </c>
      <c r="O314" s="143"/>
      <c r="P314" s="76">
        <f t="shared" si="31"/>
        <v>0</v>
      </c>
      <c r="Q314" s="143"/>
      <c r="R314" s="76">
        <f t="shared" si="32"/>
        <v>0</v>
      </c>
      <c r="S314" s="144"/>
      <c r="T314" s="76">
        <f>IF(S314='x. Dropdownmenüs'!$A$38,1,0)</f>
        <v>0</v>
      </c>
      <c r="U314" s="144"/>
      <c r="V314" s="76">
        <f t="shared" si="33"/>
        <v>0</v>
      </c>
      <c r="W314" s="145" t="str">
        <f t="shared" si="34"/>
        <v>gering</v>
      </c>
      <c r="X314" s="78"/>
      <c r="Y314" s="78"/>
      <c r="Z314" s="78"/>
      <c r="AA314" s="78"/>
      <c r="AB314" s="65" t="str">
        <f>IF(K314='x. Dropdownmenüs'!$A$25,IF(OR(X314='x. Dropdownmenüs'!$A$42,Y314='x. Dropdownmenüs'!$A$46),"Tabelle 4. überprüfen","zulässig"),"anderer Versickerungstyp gewählt")</f>
        <v>anderer Versickerungstyp gewählt</v>
      </c>
      <c r="AC314" s="65" t="str">
        <f>IF(AND(K314='x. Dropdownmenüs'!$A$26,L314='x. Dropdownmenüs'!$A$33,W314="gering"),"Zulässig ohne Behandlung wenn Ae&lt;Av",IF(K314='x. Dropdownmenüs'!$A$26,IF(OR(W314="hoch",L314='x. Dropdownmenüs'!$A$33,X314='x. Dropdownmenüs'!$A$42,Y314='x. Dropdownmenüs'!$A$46),"Tabelle 4. überprüfen","zulässig"),"anderer Versickerungstyp gewählt"))</f>
        <v>anderer Versickerungstyp gewählt</v>
      </c>
      <c r="AD314" s="65" t="str">
        <f>IF(AND(K314='x. Dropdownmenüs'!$A$27,L314='x. Dropdownmenüs'!$A$33,W314="gering"),"Zulässig am Ort des Anfalls",IF(K314='x. Dropdownmenüs'!$A$27,IF(OR(W314="hoch",L314='x. Dropdownmenüs'!$A$33,X314='x. Dropdownmenüs'!$A$42,Y314='x. Dropdownmenüs'!$A$46),"Tabelle 4. überprüfen","zulässig"),"anderer Versickerungstyp gewählt"))</f>
        <v>anderer Versickerungstyp gewählt</v>
      </c>
      <c r="AE314" s="65" t="str">
        <f>IF(K314='x. Dropdownmenüs'!$A$28,IF(X314='x. Dropdownmenüs'!$A$42,"nicht zulässig",IF(OR(Y314='x. Dropdownmenüs'!$A$46),"Tabelle 4. überprüfen","zulässig mit Behandlung")),"anderer Versickerungstyp gewählt")</f>
        <v>anderer Versickerungstyp gewählt</v>
      </c>
      <c r="AF314" s="65" t="str">
        <f>IF(K314='x. Dropdownmenüs'!$A$29,"zulässig (beliebig kombinierbar)","anderer Versickerungstyp gewählt")</f>
        <v>anderer Versickerungstyp gewählt</v>
      </c>
    </row>
    <row r="315" spans="1:32" x14ac:dyDescent="0.2">
      <c r="A315" s="168"/>
      <c r="B315" s="169"/>
      <c r="C315" s="147"/>
      <c r="D315" s="129"/>
      <c r="E315" s="130"/>
      <c r="F315" s="131"/>
      <c r="G315" s="163"/>
      <c r="H315" s="135"/>
      <c r="I315" s="136" t="str">
        <f t="shared" si="28"/>
        <v/>
      </c>
      <c r="J315" s="137" t="str">
        <f t="shared" si="29"/>
        <v/>
      </c>
      <c r="K315" s="138"/>
      <c r="L315" s="78"/>
      <c r="M315" s="79"/>
      <c r="N315" s="76">
        <f t="shared" si="30"/>
        <v>0</v>
      </c>
      <c r="O315" s="143"/>
      <c r="P315" s="76">
        <f t="shared" si="31"/>
        <v>0</v>
      </c>
      <c r="Q315" s="143"/>
      <c r="R315" s="76">
        <f t="shared" si="32"/>
        <v>0</v>
      </c>
      <c r="S315" s="144"/>
      <c r="T315" s="76">
        <f>IF(S315='x. Dropdownmenüs'!$A$38,1,0)</f>
        <v>0</v>
      </c>
      <c r="U315" s="144"/>
      <c r="V315" s="76">
        <f t="shared" si="33"/>
        <v>0</v>
      </c>
      <c r="W315" s="145" t="str">
        <f t="shared" si="34"/>
        <v>gering</v>
      </c>
      <c r="X315" s="78"/>
      <c r="Y315" s="78"/>
      <c r="Z315" s="78"/>
      <c r="AA315" s="78"/>
      <c r="AB315" s="65" t="str">
        <f>IF(K315='x. Dropdownmenüs'!$A$25,IF(OR(X315='x. Dropdownmenüs'!$A$42,Y315='x. Dropdownmenüs'!$A$46),"Tabelle 4. überprüfen","zulässig"),"anderer Versickerungstyp gewählt")</f>
        <v>anderer Versickerungstyp gewählt</v>
      </c>
      <c r="AC315" s="65" t="str">
        <f>IF(AND(K315='x. Dropdownmenüs'!$A$26,L315='x. Dropdownmenüs'!$A$33,W315="gering"),"Zulässig ohne Behandlung wenn Ae&lt;Av",IF(K315='x. Dropdownmenüs'!$A$26,IF(OR(W315="hoch",L315='x. Dropdownmenüs'!$A$33,X315='x. Dropdownmenüs'!$A$42,Y315='x. Dropdownmenüs'!$A$46),"Tabelle 4. überprüfen","zulässig"),"anderer Versickerungstyp gewählt"))</f>
        <v>anderer Versickerungstyp gewählt</v>
      </c>
      <c r="AD315" s="65" t="str">
        <f>IF(AND(K315='x. Dropdownmenüs'!$A$27,L315='x. Dropdownmenüs'!$A$33,W315="gering"),"Zulässig am Ort des Anfalls",IF(K315='x. Dropdownmenüs'!$A$27,IF(OR(W315="hoch",L315='x. Dropdownmenüs'!$A$33,X315='x. Dropdownmenüs'!$A$42,Y315='x. Dropdownmenüs'!$A$46),"Tabelle 4. überprüfen","zulässig"),"anderer Versickerungstyp gewählt"))</f>
        <v>anderer Versickerungstyp gewählt</v>
      </c>
      <c r="AE315" s="65" t="str">
        <f>IF(K315='x. Dropdownmenüs'!$A$28,IF(X315='x. Dropdownmenüs'!$A$42,"nicht zulässig",IF(OR(Y315='x. Dropdownmenüs'!$A$46),"Tabelle 4. überprüfen","zulässig mit Behandlung")),"anderer Versickerungstyp gewählt")</f>
        <v>anderer Versickerungstyp gewählt</v>
      </c>
      <c r="AF315" s="65" t="str">
        <f>IF(K315='x. Dropdownmenüs'!$A$29,"zulässig (beliebig kombinierbar)","anderer Versickerungstyp gewählt")</f>
        <v>anderer Versickerungstyp gewählt</v>
      </c>
    </row>
    <row r="316" spans="1:32" x14ac:dyDescent="0.2">
      <c r="A316" s="168"/>
      <c r="B316" s="169"/>
      <c r="C316" s="147"/>
      <c r="D316" s="129"/>
      <c r="E316" s="130"/>
      <c r="F316" s="131"/>
      <c r="G316" s="163"/>
      <c r="H316" s="135"/>
      <c r="I316" s="136" t="str">
        <f t="shared" si="28"/>
        <v/>
      </c>
      <c r="J316" s="137" t="str">
        <f t="shared" si="29"/>
        <v/>
      </c>
      <c r="K316" s="138"/>
      <c r="L316" s="78"/>
      <c r="M316" s="79"/>
      <c r="N316" s="76">
        <f t="shared" si="30"/>
        <v>0</v>
      </c>
      <c r="O316" s="143"/>
      <c r="P316" s="76">
        <f t="shared" si="31"/>
        <v>0</v>
      </c>
      <c r="Q316" s="143"/>
      <c r="R316" s="76">
        <f t="shared" si="32"/>
        <v>0</v>
      </c>
      <c r="S316" s="144"/>
      <c r="T316" s="76">
        <f>IF(S316='x. Dropdownmenüs'!$A$38,1,0)</f>
        <v>0</v>
      </c>
      <c r="U316" s="144"/>
      <c r="V316" s="76">
        <f t="shared" si="33"/>
        <v>0</v>
      </c>
      <c r="W316" s="145" t="str">
        <f t="shared" si="34"/>
        <v>gering</v>
      </c>
      <c r="X316" s="78"/>
      <c r="Y316" s="78"/>
      <c r="Z316" s="78"/>
      <c r="AA316" s="78"/>
      <c r="AB316" s="65" t="str">
        <f>IF(K316='x. Dropdownmenüs'!$A$25,IF(OR(X316='x. Dropdownmenüs'!$A$42,Y316='x. Dropdownmenüs'!$A$46),"Tabelle 4. überprüfen","zulässig"),"anderer Versickerungstyp gewählt")</f>
        <v>anderer Versickerungstyp gewählt</v>
      </c>
      <c r="AC316" s="65" t="str">
        <f>IF(AND(K316='x. Dropdownmenüs'!$A$26,L316='x. Dropdownmenüs'!$A$33,W316="gering"),"Zulässig ohne Behandlung wenn Ae&lt;Av",IF(K316='x. Dropdownmenüs'!$A$26,IF(OR(W316="hoch",L316='x. Dropdownmenüs'!$A$33,X316='x. Dropdownmenüs'!$A$42,Y316='x. Dropdownmenüs'!$A$46),"Tabelle 4. überprüfen","zulässig"),"anderer Versickerungstyp gewählt"))</f>
        <v>anderer Versickerungstyp gewählt</v>
      </c>
      <c r="AD316" s="65" t="str">
        <f>IF(AND(K316='x. Dropdownmenüs'!$A$27,L316='x. Dropdownmenüs'!$A$33,W316="gering"),"Zulässig am Ort des Anfalls",IF(K316='x. Dropdownmenüs'!$A$27,IF(OR(W316="hoch",L316='x. Dropdownmenüs'!$A$33,X316='x. Dropdownmenüs'!$A$42,Y316='x. Dropdownmenüs'!$A$46),"Tabelle 4. überprüfen","zulässig"),"anderer Versickerungstyp gewählt"))</f>
        <v>anderer Versickerungstyp gewählt</v>
      </c>
      <c r="AE316" s="65" t="str">
        <f>IF(K316='x. Dropdownmenüs'!$A$28,IF(X316='x. Dropdownmenüs'!$A$42,"nicht zulässig",IF(OR(Y316='x. Dropdownmenüs'!$A$46),"Tabelle 4. überprüfen","zulässig mit Behandlung")),"anderer Versickerungstyp gewählt")</f>
        <v>anderer Versickerungstyp gewählt</v>
      </c>
      <c r="AF316" s="65" t="str">
        <f>IF(K316='x. Dropdownmenüs'!$A$29,"zulässig (beliebig kombinierbar)","anderer Versickerungstyp gewählt")</f>
        <v>anderer Versickerungstyp gewählt</v>
      </c>
    </row>
    <row r="317" spans="1:32" x14ac:dyDescent="0.2">
      <c r="A317" s="168"/>
      <c r="B317" s="169"/>
      <c r="C317" s="147"/>
      <c r="D317" s="129"/>
      <c r="E317" s="130"/>
      <c r="F317" s="131"/>
      <c r="G317" s="163"/>
      <c r="H317" s="135"/>
      <c r="I317" s="136" t="str">
        <f t="shared" si="28"/>
        <v/>
      </c>
      <c r="J317" s="137" t="str">
        <f t="shared" si="29"/>
        <v/>
      </c>
      <c r="K317" s="138"/>
      <c r="L317" s="78"/>
      <c r="M317" s="79"/>
      <c r="N317" s="76">
        <f t="shared" si="30"/>
        <v>0</v>
      </c>
      <c r="O317" s="143"/>
      <c r="P317" s="76">
        <f t="shared" si="31"/>
        <v>0</v>
      </c>
      <c r="Q317" s="143"/>
      <c r="R317" s="76">
        <f t="shared" si="32"/>
        <v>0</v>
      </c>
      <c r="S317" s="144"/>
      <c r="T317" s="76">
        <f>IF(S317='x. Dropdownmenüs'!$A$38,1,0)</f>
        <v>0</v>
      </c>
      <c r="U317" s="144"/>
      <c r="V317" s="76">
        <f t="shared" si="33"/>
        <v>0</v>
      </c>
      <c r="W317" s="145" t="str">
        <f t="shared" si="34"/>
        <v>gering</v>
      </c>
      <c r="X317" s="78"/>
      <c r="Y317" s="78"/>
      <c r="Z317" s="78"/>
      <c r="AA317" s="78"/>
      <c r="AB317" s="65" t="str">
        <f>IF(K317='x. Dropdownmenüs'!$A$25,IF(OR(X317='x. Dropdownmenüs'!$A$42,Y317='x. Dropdownmenüs'!$A$46),"Tabelle 4. überprüfen","zulässig"),"anderer Versickerungstyp gewählt")</f>
        <v>anderer Versickerungstyp gewählt</v>
      </c>
      <c r="AC317" s="65" t="str">
        <f>IF(AND(K317='x. Dropdownmenüs'!$A$26,L317='x. Dropdownmenüs'!$A$33,W317="gering"),"Zulässig ohne Behandlung wenn Ae&lt;Av",IF(K317='x. Dropdownmenüs'!$A$26,IF(OR(W317="hoch",L317='x. Dropdownmenüs'!$A$33,X317='x. Dropdownmenüs'!$A$42,Y317='x. Dropdownmenüs'!$A$46),"Tabelle 4. überprüfen","zulässig"),"anderer Versickerungstyp gewählt"))</f>
        <v>anderer Versickerungstyp gewählt</v>
      </c>
      <c r="AD317" s="65" t="str">
        <f>IF(AND(K317='x. Dropdownmenüs'!$A$27,L317='x. Dropdownmenüs'!$A$33,W317="gering"),"Zulässig am Ort des Anfalls",IF(K317='x. Dropdownmenüs'!$A$27,IF(OR(W317="hoch",L317='x. Dropdownmenüs'!$A$33,X317='x. Dropdownmenüs'!$A$42,Y317='x. Dropdownmenüs'!$A$46),"Tabelle 4. überprüfen","zulässig"),"anderer Versickerungstyp gewählt"))</f>
        <v>anderer Versickerungstyp gewählt</v>
      </c>
      <c r="AE317" s="65" t="str">
        <f>IF(K317='x. Dropdownmenüs'!$A$28,IF(X317='x. Dropdownmenüs'!$A$42,"nicht zulässig",IF(OR(Y317='x. Dropdownmenüs'!$A$46),"Tabelle 4. überprüfen","zulässig mit Behandlung")),"anderer Versickerungstyp gewählt")</f>
        <v>anderer Versickerungstyp gewählt</v>
      </c>
      <c r="AF317" s="65" t="str">
        <f>IF(K317='x. Dropdownmenüs'!$A$29,"zulässig (beliebig kombinierbar)","anderer Versickerungstyp gewählt")</f>
        <v>anderer Versickerungstyp gewählt</v>
      </c>
    </row>
    <row r="318" spans="1:32" x14ac:dyDescent="0.2">
      <c r="A318" s="168"/>
      <c r="B318" s="169"/>
      <c r="C318" s="147"/>
      <c r="D318" s="129"/>
      <c r="E318" s="130"/>
      <c r="F318" s="131"/>
      <c r="G318" s="163"/>
      <c r="H318" s="135"/>
      <c r="I318" s="136" t="str">
        <f t="shared" si="28"/>
        <v/>
      </c>
      <c r="J318" s="137" t="str">
        <f t="shared" si="29"/>
        <v/>
      </c>
      <c r="K318" s="138"/>
      <c r="L318" s="78"/>
      <c r="M318" s="79"/>
      <c r="N318" s="76">
        <f t="shared" si="30"/>
        <v>0</v>
      </c>
      <c r="O318" s="143"/>
      <c r="P318" s="76">
        <f t="shared" si="31"/>
        <v>0</v>
      </c>
      <c r="Q318" s="143"/>
      <c r="R318" s="76">
        <f t="shared" si="32"/>
        <v>0</v>
      </c>
      <c r="S318" s="144"/>
      <c r="T318" s="76">
        <f>IF(S318='x. Dropdownmenüs'!$A$38,1,0)</f>
        <v>0</v>
      </c>
      <c r="U318" s="144"/>
      <c r="V318" s="76">
        <f t="shared" si="33"/>
        <v>0</v>
      </c>
      <c r="W318" s="145" t="str">
        <f t="shared" si="34"/>
        <v>gering</v>
      </c>
      <c r="X318" s="78"/>
      <c r="Y318" s="78"/>
      <c r="Z318" s="78"/>
      <c r="AA318" s="78"/>
      <c r="AB318" s="65" t="str">
        <f>IF(K318='x. Dropdownmenüs'!$A$25,IF(OR(X318='x. Dropdownmenüs'!$A$42,Y318='x. Dropdownmenüs'!$A$46),"Tabelle 4. überprüfen","zulässig"),"anderer Versickerungstyp gewählt")</f>
        <v>anderer Versickerungstyp gewählt</v>
      </c>
      <c r="AC318" s="65" t="str">
        <f>IF(AND(K318='x. Dropdownmenüs'!$A$26,L318='x. Dropdownmenüs'!$A$33,W318="gering"),"Zulässig ohne Behandlung wenn Ae&lt;Av",IF(K318='x. Dropdownmenüs'!$A$26,IF(OR(W318="hoch",L318='x. Dropdownmenüs'!$A$33,X318='x. Dropdownmenüs'!$A$42,Y318='x. Dropdownmenüs'!$A$46),"Tabelle 4. überprüfen","zulässig"),"anderer Versickerungstyp gewählt"))</f>
        <v>anderer Versickerungstyp gewählt</v>
      </c>
      <c r="AD318" s="65" t="str">
        <f>IF(AND(K318='x. Dropdownmenüs'!$A$27,L318='x. Dropdownmenüs'!$A$33,W318="gering"),"Zulässig am Ort des Anfalls",IF(K318='x. Dropdownmenüs'!$A$27,IF(OR(W318="hoch",L318='x. Dropdownmenüs'!$A$33,X318='x. Dropdownmenüs'!$A$42,Y318='x. Dropdownmenüs'!$A$46),"Tabelle 4. überprüfen","zulässig"),"anderer Versickerungstyp gewählt"))</f>
        <v>anderer Versickerungstyp gewählt</v>
      </c>
      <c r="AE318" s="65" t="str">
        <f>IF(K318='x. Dropdownmenüs'!$A$28,IF(X318='x. Dropdownmenüs'!$A$42,"nicht zulässig",IF(OR(Y318='x. Dropdownmenüs'!$A$46),"Tabelle 4. überprüfen","zulässig mit Behandlung")),"anderer Versickerungstyp gewählt")</f>
        <v>anderer Versickerungstyp gewählt</v>
      </c>
      <c r="AF318" s="65" t="str">
        <f>IF(K318='x. Dropdownmenüs'!$A$29,"zulässig (beliebig kombinierbar)","anderer Versickerungstyp gewählt")</f>
        <v>anderer Versickerungstyp gewählt</v>
      </c>
    </row>
    <row r="319" spans="1:32" x14ac:dyDescent="0.2">
      <c r="A319" s="168"/>
      <c r="B319" s="169"/>
      <c r="C319" s="147"/>
      <c r="D319" s="129"/>
      <c r="E319" s="130"/>
      <c r="F319" s="131"/>
      <c r="G319" s="163"/>
      <c r="H319" s="135"/>
      <c r="I319" s="136" t="str">
        <f t="shared" si="28"/>
        <v/>
      </c>
      <c r="J319" s="137" t="str">
        <f t="shared" si="29"/>
        <v/>
      </c>
      <c r="K319" s="138"/>
      <c r="L319" s="78"/>
      <c r="M319" s="79"/>
      <c r="N319" s="76">
        <f t="shared" si="30"/>
        <v>0</v>
      </c>
      <c r="O319" s="143"/>
      <c r="P319" s="76">
        <f t="shared" si="31"/>
        <v>0</v>
      </c>
      <c r="Q319" s="143"/>
      <c r="R319" s="76">
        <f t="shared" si="32"/>
        <v>0</v>
      </c>
      <c r="S319" s="144"/>
      <c r="T319" s="76">
        <f>IF(S319='x. Dropdownmenüs'!$A$38,1,0)</f>
        <v>0</v>
      </c>
      <c r="U319" s="144"/>
      <c r="V319" s="76">
        <f t="shared" si="33"/>
        <v>0</v>
      </c>
      <c r="W319" s="145" t="str">
        <f t="shared" si="34"/>
        <v>gering</v>
      </c>
      <c r="X319" s="78"/>
      <c r="Y319" s="78"/>
      <c r="Z319" s="78"/>
      <c r="AA319" s="78"/>
      <c r="AB319" s="65" t="str">
        <f>IF(K319='x. Dropdownmenüs'!$A$25,IF(OR(X319='x. Dropdownmenüs'!$A$42,Y319='x. Dropdownmenüs'!$A$46),"Tabelle 4. überprüfen","zulässig"),"anderer Versickerungstyp gewählt")</f>
        <v>anderer Versickerungstyp gewählt</v>
      </c>
      <c r="AC319" s="65" t="str">
        <f>IF(AND(K319='x. Dropdownmenüs'!$A$26,L319='x. Dropdownmenüs'!$A$33,W319="gering"),"Zulässig ohne Behandlung wenn Ae&lt;Av",IF(K319='x. Dropdownmenüs'!$A$26,IF(OR(W319="hoch",L319='x. Dropdownmenüs'!$A$33,X319='x. Dropdownmenüs'!$A$42,Y319='x. Dropdownmenüs'!$A$46),"Tabelle 4. überprüfen","zulässig"),"anderer Versickerungstyp gewählt"))</f>
        <v>anderer Versickerungstyp gewählt</v>
      </c>
      <c r="AD319" s="65" t="str">
        <f>IF(AND(K319='x. Dropdownmenüs'!$A$27,L319='x. Dropdownmenüs'!$A$33,W319="gering"),"Zulässig am Ort des Anfalls",IF(K319='x. Dropdownmenüs'!$A$27,IF(OR(W319="hoch",L319='x. Dropdownmenüs'!$A$33,X319='x. Dropdownmenüs'!$A$42,Y319='x. Dropdownmenüs'!$A$46),"Tabelle 4. überprüfen","zulässig"),"anderer Versickerungstyp gewählt"))</f>
        <v>anderer Versickerungstyp gewählt</v>
      </c>
      <c r="AE319" s="65" t="str">
        <f>IF(K319='x. Dropdownmenüs'!$A$28,IF(X319='x. Dropdownmenüs'!$A$42,"nicht zulässig",IF(OR(Y319='x. Dropdownmenüs'!$A$46),"Tabelle 4. überprüfen","zulässig mit Behandlung")),"anderer Versickerungstyp gewählt")</f>
        <v>anderer Versickerungstyp gewählt</v>
      </c>
      <c r="AF319" s="65" t="str">
        <f>IF(K319='x. Dropdownmenüs'!$A$29,"zulässig (beliebig kombinierbar)","anderer Versickerungstyp gewählt")</f>
        <v>anderer Versickerungstyp gewählt</v>
      </c>
    </row>
    <row r="320" spans="1:32" x14ac:dyDescent="0.2">
      <c r="A320" s="168"/>
      <c r="B320" s="169"/>
      <c r="C320" s="147"/>
      <c r="D320" s="129"/>
      <c r="E320" s="130"/>
      <c r="F320" s="131"/>
      <c r="G320" s="163"/>
      <c r="H320" s="135"/>
      <c r="I320" s="136" t="str">
        <f t="shared" si="28"/>
        <v/>
      </c>
      <c r="J320" s="137" t="str">
        <f t="shared" si="29"/>
        <v/>
      </c>
      <c r="K320" s="138"/>
      <c r="L320" s="78"/>
      <c r="M320" s="79"/>
      <c r="N320" s="76">
        <f t="shared" si="30"/>
        <v>0</v>
      </c>
      <c r="O320" s="143"/>
      <c r="P320" s="76">
        <f t="shared" si="31"/>
        <v>0</v>
      </c>
      <c r="Q320" s="143"/>
      <c r="R320" s="76">
        <f t="shared" si="32"/>
        <v>0</v>
      </c>
      <c r="S320" s="144"/>
      <c r="T320" s="76">
        <f>IF(S320='x. Dropdownmenüs'!$A$38,1,0)</f>
        <v>0</v>
      </c>
      <c r="U320" s="144"/>
      <c r="V320" s="76">
        <f t="shared" si="33"/>
        <v>0</v>
      </c>
      <c r="W320" s="145" t="str">
        <f t="shared" si="34"/>
        <v>gering</v>
      </c>
      <c r="X320" s="78"/>
      <c r="Y320" s="78"/>
      <c r="Z320" s="78"/>
      <c r="AA320" s="78"/>
      <c r="AB320" s="65" t="str">
        <f>IF(K320='x. Dropdownmenüs'!$A$25,IF(OR(X320='x. Dropdownmenüs'!$A$42,Y320='x. Dropdownmenüs'!$A$46),"Tabelle 4. überprüfen","zulässig"),"anderer Versickerungstyp gewählt")</f>
        <v>anderer Versickerungstyp gewählt</v>
      </c>
      <c r="AC320" s="65" t="str">
        <f>IF(AND(K320='x. Dropdownmenüs'!$A$26,L320='x. Dropdownmenüs'!$A$33,W320="gering"),"Zulässig ohne Behandlung wenn Ae&lt;Av",IF(K320='x. Dropdownmenüs'!$A$26,IF(OR(W320="hoch",L320='x. Dropdownmenüs'!$A$33,X320='x. Dropdownmenüs'!$A$42,Y320='x. Dropdownmenüs'!$A$46),"Tabelle 4. überprüfen","zulässig"),"anderer Versickerungstyp gewählt"))</f>
        <v>anderer Versickerungstyp gewählt</v>
      </c>
      <c r="AD320" s="65" t="str">
        <f>IF(AND(K320='x. Dropdownmenüs'!$A$27,L320='x. Dropdownmenüs'!$A$33,W320="gering"),"Zulässig am Ort des Anfalls",IF(K320='x. Dropdownmenüs'!$A$27,IF(OR(W320="hoch",L320='x. Dropdownmenüs'!$A$33,X320='x. Dropdownmenüs'!$A$42,Y320='x. Dropdownmenüs'!$A$46),"Tabelle 4. überprüfen","zulässig"),"anderer Versickerungstyp gewählt"))</f>
        <v>anderer Versickerungstyp gewählt</v>
      </c>
      <c r="AE320" s="65" t="str">
        <f>IF(K320='x. Dropdownmenüs'!$A$28,IF(X320='x. Dropdownmenüs'!$A$42,"nicht zulässig",IF(OR(Y320='x. Dropdownmenüs'!$A$46),"Tabelle 4. überprüfen","zulässig mit Behandlung")),"anderer Versickerungstyp gewählt")</f>
        <v>anderer Versickerungstyp gewählt</v>
      </c>
      <c r="AF320" s="65" t="str">
        <f>IF(K320='x. Dropdownmenüs'!$A$29,"zulässig (beliebig kombinierbar)","anderer Versickerungstyp gewählt")</f>
        <v>anderer Versickerungstyp gewählt</v>
      </c>
    </row>
    <row r="321" spans="1:32" x14ac:dyDescent="0.2">
      <c r="A321" s="168"/>
      <c r="B321" s="169"/>
      <c r="C321" s="147"/>
      <c r="D321" s="129"/>
      <c r="E321" s="130"/>
      <c r="F321" s="131"/>
      <c r="G321" s="163"/>
      <c r="H321" s="135"/>
      <c r="I321" s="136" t="str">
        <f t="shared" si="28"/>
        <v/>
      </c>
      <c r="J321" s="137" t="str">
        <f t="shared" si="29"/>
        <v/>
      </c>
      <c r="K321" s="138"/>
      <c r="L321" s="78"/>
      <c r="M321" s="79"/>
      <c r="N321" s="76">
        <f t="shared" si="30"/>
        <v>0</v>
      </c>
      <c r="O321" s="143"/>
      <c r="P321" s="76">
        <f t="shared" si="31"/>
        <v>0</v>
      </c>
      <c r="Q321" s="143"/>
      <c r="R321" s="76">
        <f t="shared" si="32"/>
        <v>0</v>
      </c>
      <c r="S321" s="144"/>
      <c r="T321" s="76">
        <f>IF(S321='x. Dropdownmenüs'!$A$38,1,0)</f>
        <v>0</v>
      </c>
      <c r="U321" s="144"/>
      <c r="V321" s="76">
        <f t="shared" si="33"/>
        <v>0</v>
      </c>
      <c r="W321" s="145" t="str">
        <f t="shared" si="34"/>
        <v>gering</v>
      </c>
      <c r="X321" s="78"/>
      <c r="Y321" s="78"/>
      <c r="Z321" s="78"/>
      <c r="AA321" s="78"/>
      <c r="AB321" s="65" t="str">
        <f>IF(K321='x. Dropdownmenüs'!$A$25,IF(OR(X321='x. Dropdownmenüs'!$A$42,Y321='x. Dropdownmenüs'!$A$46),"Tabelle 4. überprüfen","zulässig"),"anderer Versickerungstyp gewählt")</f>
        <v>anderer Versickerungstyp gewählt</v>
      </c>
      <c r="AC321" s="65" t="str">
        <f>IF(AND(K321='x. Dropdownmenüs'!$A$26,L321='x. Dropdownmenüs'!$A$33,W321="gering"),"Zulässig ohne Behandlung wenn Ae&lt;Av",IF(K321='x. Dropdownmenüs'!$A$26,IF(OR(W321="hoch",L321='x. Dropdownmenüs'!$A$33,X321='x. Dropdownmenüs'!$A$42,Y321='x. Dropdownmenüs'!$A$46),"Tabelle 4. überprüfen","zulässig"),"anderer Versickerungstyp gewählt"))</f>
        <v>anderer Versickerungstyp gewählt</v>
      </c>
      <c r="AD321" s="65" t="str">
        <f>IF(AND(K321='x. Dropdownmenüs'!$A$27,L321='x. Dropdownmenüs'!$A$33,W321="gering"),"Zulässig am Ort des Anfalls",IF(K321='x. Dropdownmenüs'!$A$27,IF(OR(W321="hoch",L321='x. Dropdownmenüs'!$A$33,X321='x. Dropdownmenüs'!$A$42,Y321='x. Dropdownmenüs'!$A$46),"Tabelle 4. überprüfen","zulässig"),"anderer Versickerungstyp gewählt"))</f>
        <v>anderer Versickerungstyp gewählt</v>
      </c>
      <c r="AE321" s="65" t="str">
        <f>IF(K321='x. Dropdownmenüs'!$A$28,IF(X321='x. Dropdownmenüs'!$A$42,"nicht zulässig",IF(OR(Y321='x. Dropdownmenüs'!$A$46),"Tabelle 4. überprüfen","zulässig mit Behandlung")),"anderer Versickerungstyp gewählt")</f>
        <v>anderer Versickerungstyp gewählt</v>
      </c>
      <c r="AF321" s="65" t="str">
        <f>IF(K321='x. Dropdownmenüs'!$A$29,"zulässig (beliebig kombinierbar)","anderer Versickerungstyp gewählt")</f>
        <v>anderer Versickerungstyp gewählt</v>
      </c>
    </row>
    <row r="322" spans="1:32" x14ac:dyDescent="0.2">
      <c r="A322" s="168"/>
      <c r="B322" s="169"/>
      <c r="C322" s="147"/>
      <c r="D322" s="129"/>
      <c r="E322" s="130"/>
      <c r="F322" s="131"/>
      <c r="G322" s="163"/>
      <c r="H322" s="135"/>
      <c r="I322" s="136" t="str">
        <f t="shared" si="28"/>
        <v/>
      </c>
      <c r="J322" s="137" t="str">
        <f t="shared" si="29"/>
        <v/>
      </c>
      <c r="K322" s="138"/>
      <c r="L322" s="78"/>
      <c r="M322" s="79"/>
      <c r="N322" s="76">
        <f t="shared" si="30"/>
        <v>0</v>
      </c>
      <c r="O322" s="143"/>
      <c r="P322" s="76">
        <f t="shared" si="31"/>
        <v>0</v>
      </c>
      <c r="Q322" s="143"/>
      <c r="R322" s="76">
        <f t="shared" si="32"/>
        <v>0</v>
      </c>
      <c r="S322" s="144"/>
      <c r="T322" s="76">
        <f>IF(S322='x. Dropdownmenüs'!$A$38,1,0)</f>
        <v>0</v>
      </c>
      <c r="U322" s="144"/>
      <c r="V322" s="76">
        <f t="shared" si="33"/>
        <v>0</v>
      </c>
      <c r="W322" s="145" t="str">
        <f t="shared" si="34"/>
        <v>gering</v>
      </c>
      <c r="X322" s="78"/>
      <c r="Y322" s="78"/>
      <c r="Z322" s="78"/>
      <c r="AA322" s="78"/>
      <c r="AB322" s="65" t="str">
        <f>IF(K322='x. Dropdownmenüs'!$A$25,IF(OR(X322='x. Dropdownmenüs'!$A$42,Y322='x. Dropdownmenüs'!$A$46),"Tabelle 4. überprüfen","zulässig"),"anderer Versickerungstyp gewählt")</f>
        <v>anderer Versickerungstyp gewählt</v>
      </c>
      <c r="AC322" s="65" t="str">
        <f>IF(AND(K322='x. Dropdownmenüs'!$A$26,L322='x. Dropdownmenüs'!$A$33,W322="gering"),"Zulässig ohne Behandlung wenn Ae&lt;Av",IF(K322='x. Dropdownmenüs'!$A$26,IF(OR(W322="hoch",L322='x. Dropdownmenüs'!$A$33,X322='x. Dropdownmenüs'!$A$42,Y322='x. Dropdownmenüs'!$A$46),"Tabelle 4. überprüfen","zulässig"),"anderer Versickerungstyp gewählt"))</f>
        <v>anderer Versickerungstyp gewählt</v>
      </c>
      <c r="AD322" s="65" t="str">
        <f>IF(AND(K322='x. Dropdownmenüs'!$A$27,L322='x. Dropdownmenüs'!$A$33,W322="gering"),"Zulässig am Ort des Anfalls",IF(K322='x. Dropdownmenüs'!$A$27,IF(OR(W322="hoch",L322='x. Dropdownmenüs'!$A$33,X322='x. Dropdownmenüs'!$A$42,Y322='x. Dropdownmenüs'!$A$46),"Tabelle 4. überprüfen","zulässig"),"anderer Versickerungstyp gewählt"))</f>
        <v>anderer Versickerungstyp gewählt</v>
      </c>
      <c r="AE322" s="65" t="str">
        <f>IF(K322='x. Dropdownmenüs'!$A$28,IF(X322='x. Dropdownmenüs'!$A$42,"nicht zulässig",IF(OR(Y322='x. Dropdownmenüs'!$A$46),"Tabelle 4. überprüfen","zulässig mit Behandlung")),"anderer Versickerungstyp gewählt")</f>
        <v>anderer Versickerungstyp gewählt</v>
      </c>
      <c r="AF322" s="65" t="str">
        <f>IF(K322='x. Dropdownmenüs'!$A$29,"zulässig (beliebig kombinierbar)","anderer Versickerungstyp gewählt")</f>
        <v>anderer Versickerungstyp gewählt</v>
      </c>
    </row>
    <row r="323" spans="1:32" x14ac:dyDescent="0.2">
      <c r="A323" s="168"/>
      <c r="B323" s="169"/>
      <c r="C323" s="147"/>
      <c r="D323" s="129"/>
      <c r="E323" s="130"/>
      <c r="F323" s="131"/>
      <c r="G323" s="163"/>
      <c r="H323" s="135"/>
      <c r="I323" s="136" t="str">
        <f t="shared" si="28"/>
        <v/>
      </c>
      <c r="J323" s="137" t="str">
        <f t="shared" si="29"/>
        <v/>
      </c>
      <c r="K323" s="138"/>
      <c r="L323" s="78"/>
      <c r="M323" s="79"/>
      <c r="N323" s="76">
        <f t="shared" si="30"/>
        <v>0</v>
      </c>
      <c r="O323" s="143"/>
      <c r="P323" s="76">
        <f t="shared" si="31"/>
        <v>0</v>
      </c>
      <c r="Q323" s="143"/>
      <c r="R323" s="76">
        <f t="shared" si="32"/>
        <v>0</v>
      </c>
      <c r="S323" s="144"/>
      <c r="T323" s="76">
        <f>IF(S323='x. Dropdownmenüs'!$A$38,1,0)</f>
        <v>0</v>
      </c>
      <c r="U323" s="144"/>
      <c r="V323" s="76">
        <f t="shared" si="33"/>
        <v>0</v>
      </c>
      <c r="W323" s="145" t="str">
        <f t="shared" si="34"/>
        <v>gering</v>
      </c>
      <c r="X323" s="78"/>
      <c r="Y323" s="78"/>
      <c r="Z323" s="78"/>
      <c r="AA323" s="78"/>
      <c r="AB323" s="65" t="str">
        <f>IF(K323='x. Dropdownmenüs'!$A$25,IF(OR(X323='x. Dropdownmenüs'!$A$42,Y323='x. Dropdownmenüs'!$A$46),"Tabelle 4. überprüfen","zulässig"),"anderer Versickerungstyp gewählt")</f>
        <v>anderer Versickerungstyp gewählt</v>
      </c>
      <c r="AC323" s="65" t="str">
        <f>IF(AND(K323='x. Dropdownmenüs'!$A$26,L323='x. Dropdownmenüs'!$A$33,W323="gering"),"Zulässig ohne Behandlung wenn Ae&lt;Av",IF(K323='x. Dropdownmenüs'!$A$26,IF(OR(W323="hoch",L323='x. Dropdownmenüs'!$A$33,X323='x. Dropdownmenüs'!$A$42,Y323='x. Dropdownmenüs'!$A$46),"Tabelle 4. überprüfen","zulässig"),"anderer Versickerungstyp gewählt"))</f>
        <v>anderer Versickerungstyp gewählt</v>
      </c>
      <c r="AD323" s="65" t="str">
        <f>IF(AND(K323='x. Dropdownmenüs'!$A$27,L323='x. Dropdownmenüs'!$A$33,W323="gering"),"Zulässig am Ort des Anfalls",IF(K323='x. Dropdownmenüs'!$A$27,IF(OR(W323="hoch",L323='x. Dropdownmenüs'!$A$33,X323='x. Dropdownmenüs'!$A$42,Y323='x. Dropdownmenüs'!$A$46),"Tabelle 4. überprüfen","zulässig"),"anderer Versickerungstyp gewählt"))</f>
        <v>anderer Versickerungstyp gewählt</v>
      </c>
      <c r="AE323" s="65" t="str">
        <f>IF(K323='x. Dropdownmenüs'!$A$28,IF(X323='x. Dropdownmenüs'!$A$42,"nicht zulässig",IF(OR(Y323='x. Dropdownmenüs'!$A$46),"Tabelle 4. überprüfen","zulässig mit Behandlung")),"anderer Versickerungstyp gewählt")</f>
        <v>anderer Versickerungstyp gewählt</v>
      </c>
      <c r="AF323" s="65" t="str">
        <f>IF(K323='x. Dropdownmenüs'!$A$29,"zulässig (beliebig kombinierbar)","anderer Versickerungstyp gewählt")</f>
        <v>anderer Versickerungstyp gewählt</v>
      </c>
    </row>
    <row r="324" spans="1:32" x14ac:dyDescent="0.2">
      <c r="A324" s="168"/>
      <c r="B324" s="169"/>
      <c r="C324" s="147"/>
      <c r="D324" s="129"/>
      <c r="E324" s="130"/>
      <c r="F324" s="131"/>
      <c r="G324" s="163"/>
      <c r="H324" s="135"/>
      <c r="I324" s="136" t="str">
        <f t="shared" si="28"/>
        <v/>
      </c>
      <c r="J324" s="137" t="str">
        <f t="shared" si="29"/>
        <v/>
      </c>
      <c r="K324" s="138"/>
      <c r="L324" s="78"/>
      <c r="M324" s="79"/>
      <c r="N324" s="76">
        <f t="shared" si="30"/>
        <v>0</v>
      </c>
      <c r="O324" s="143"/>
      <c r="P324" s="76">
        <f t="shared" si="31"/>
        <v>0</v>
      </c>
      <c r="Q324" s="143"/>
      <c r="R324" s="76">
        <f t="shared" si="32"/>
        <v>0</v>
      </c>
      <c r="S324" s="144"/>
      <c r="T324" s="76">
        <f>IF(S324='x. Dropdownmenüs'!$A$38,1,0)</f>
        <v>0</v>
      </c>
      <c r="U324" s="144"/>
      <c r="V324" s="76">
        <f t="shared" si="33"/>
        <v>0</v>
      </c>
      <c r="W324" s="145" t="str">
        <f t="shared" si="34"/>
        <v>gering</v>
      </c>
      <c r="X324" s="78"/>
      <c r="Y324" s="78"/>
      <c r="Z324" s="78"/>
      <c r="AA324" s="78"/>
      <c r="AB324" s="65" t="str">
        <f>IF(K324='x. Dropdownmenüs'!$A$25,IF(OR(X324='x. Dropdownmenüs'!$A$42,Y324='x. Dropdownmenüs'!$A$46),"Tabelle 4. überprüfen","zulässig"),"anderer Versickerungstyp gewählt")</f>
        <v>anderer Versickerungstyp gewählt</v>
      </c>
      <c r="AC324" s="65" t="str">
        <f>IF(AND(K324='x. Dropdownmenüs'!$A$26,L324='x. Dropdownmenüs'!$A$33,W324="gering"),"Zulässig ohne Behandlung wenn Ae&lt;Av",IF(K324='x. Dropdownmenüs'!$A$26,IF(OR(W324="hoch",L324='x. Dropdownmenüs'!$A$33,X324='x. Dropdownmenüs'!$A$42,Y324='x. Dropdownmenüs'!$A$46),"Tabelle 4. überprüfen","zulässig"),"anderer Versickerungstyp gewählt"))</f>
        <v>anderer Versickerungstyp gewählt</v>
      </c>
      <c r="AD324" s="65" t="str">
        <f>IF(AND(K324='x. Dropdownmenüs'!$A$27,L324='x. Dropdownmenüs'!$A$33,W324="gering"),"Zulässig am Ort des Anfalls",IF(K324='x. Dropdownmenüs'!$A$27,IF(OR(W324="hoch",L324='x. Dropdownmenüs'!$A$33,X324='x. Dropdownmenüs'!$A$42,Y324='x. Dropdownmenüs'!$A$46),"Tabelle 4. überprüfen","zulässig"),"anderer Versickerungstyp gewählt"))</f>
        <v>anderer Versickerungstyp gewählt</v>
      </c>
      <c r="AE324" s="65" t="str">
        <f>IF(K324='x. Dropdownmenüs'!$A$28,IF(X324='x. Dropdownmenüs'!$A$42,"nicht zulässig",IF(OR(Y324='x. Dropdownmenüs'!$A$46),"Tabelle 4. überprüfen","zulässig mit Behandlung")),"anderer Versickerungstyp gewählt")</f>
        <v>anderer Versickerungstyp gewählt</v>
      </c>
      <c r="AF324" s="65" t="str">
        <f>IF(K324='x. Dropdownmenüs'!$A$29,"zulässig (beliebig kombinierbar)","anderer Versickerungstyp gewählt")</f>
        <v>anderer Versickerungstyp gewählt</v>
      </c>
    </row>
    <row r="325" spans="1:32" x14ac:dyDescent="0.2">
      <c r="A325" s="168"/>
      <c r="B325" s="169"/>
      <c r="C325" s="147"/>
      <c r="D325" s="129"/>
      <c r="E325" s="130"/>
      <c r="F325" s="131"/>
      <c r="G325" s="163"/>
      <c r="H325" s="135"/>
      <c r="I325" s="136" t="str">
        <f t="shared" si="28"/>
        <v/>
      </c>
      <c r="J325" s="137" t="str">
        <f t="shared" si="29"/>
        <v/>
      </c>
      <c r="K325" s="138"/>
      <c r="L325" s="78"/>
      <c r="M325" s="79"/>
      <c r="N325" s="76">
        <f t="shared" si="30"/>
        <v>0</v>
      </c>
      <c r="O325" s="143"/>
      <c r="P325" s="76">
        <f t="shared" si="31"/>
        <v>0</v>
      </c>
      <c r="Q325" s="143"/>
      <c r="R325" s="76">
        <f t="shared" si="32"/>
        <v>0</v>
      </c>
      <c r="S325" s="144"/>
      <c r="T325" s="76">
        <f>IF(S325='x. Dropdownmenüs'!$A$38,1,0)</f>
        <v>0</v>
      </c>
      <c r="U325" s="144"/>
      <c r="V325" s="76">
        <f t="shared" si="33"/>
        <v>0</v>
      </c>
      <c r="W325" s="145" t="str">
        <f t="shared" si="34"/>
        <v>gering</v>
      </c>
      <c r="X325" s="78"/>
      <c r="Y325" s="78"/>
      <c r="Z325" s="78"/>
      <c r="AA325" s="78"/>
      <c r="AB325" s="65" t="str">
        <f>IF(K325='x. Dropdownmenüs'!$A$25,IF(OR(X325='x. Dropdownmenüs'!$A$42,Y325='x. Dropdownmenüs'!$A$46),"Tabelle 4. überprüfen","zulässig"),"anderer Versickerungstyp gewählt")</f>
        <v>anderer Versickerungstyp gewählt</v>
      </c>
      <c r="AC325" s="65" t="str">
        <f>IF(AND(K325='x. Dropdownmenüs'!$A$26,L325='x. Dropdownmenüs'!$A$33,W325="gering"),"Zulässig ohne Behandlung wenn Ae&lt;Av",IF(K325='x. Dropdownmenüs'!$A$26,IF(OR(W325="hoch",L325='x. Dropdownmenüs'!$A$33,X325='x. Dropdownmenüs'!$A$42,Y325='x. Dropdownmenüs'!$A$46),"Tabelle 4. überprüfen","zulässig"),"anderer Versickerungstyp gewählt"))</f>
        <v>anderer Versickerungstyp gewählt</v>
      </c>
      <c r="AD325" s="65" t="str">
        <f>IF(AND(K325='x. Dropdownmenüs'!$A$27,L325='x. Dropdownmenüs'!$A$33,W325="gering"),"Zulässig am Ort des Anfalls",IF(K325='x. Dropdownmenüs'!$A$27,IF(OR(W325="hoch",L325='x. Dropdownmenüs'!$A$33,X325='x. Dropdownmenüs'!$A$42,Y325='x. Dropdownmenüs'!$A$46),"Tabelle 4. überprüfen","zulässig"),"anderer Versickerungstyp gewählt"))</f>
        <v>anderer Versickerungstyp gewählt</v>
      </c>
      <c r="AE325" s="65" t="str">
        <f>IF(K325='x. Dropdownmenüs'!$A$28,IF(X325='x. Dropdownmenüs'!$A$42,"nicht zulässig",IF(OR(Y325='x. Dropdownmenüs'!$A$46),"Tabelle 4. überprüfen","zulässig mit Behandlung")),"anderer Versickerungstyp gewählt")</f>
        <v>anderer Versickerungstyp gewählt</v>
      </c>
      <c r="AF325" s="65" t="str">
        <f>IF(K325='x. Dropdownmenüs'!$A$29,"zulässig (beliebig kombinierbar)","anderer Versickerungstyp gewählt")</f>
        <v>anderer Versickerungstyp gewählt</v>
      </c>
    </row>
    <row r="326" spans="1:32" x14ac:dyDescent="0.2">
      <c r="A326" s="168"/>
      <c r="B326" s="169"/>
      <c r="C326" s="147"/>
      <c r="D326" s="129"/>
      <c r="E326" s="130"/>
      <c r="F326" s="131"/>
      <c r="G326" s="163"/>
      <c r="H326" s="135"/>
      <c r="I326" s="136" t="str">
        <f t="shared" si="28"/>
        <v/>
      </c>
      <c r="J326" s="137" t="str">
        <f t="shared" si="29"/>
        <v/>
      </c>
      <c r="K326" s="138"/>
      <c r="L326" s="78"/>
      <c r="M326" s="79"/>
      <c r="N326" s="76">
        <f t="shared" si="30"/>
        <v>0</v>
      </c>
      <c r="O326" s="143"/>
      <c r="P326" s="76">
        <f t="shared" si="31"/>
        <v>0</v>
      </c>
      <c r="Q326" s="143"/>
      <c r="R326" s="76">
        <f t="shared" si="32"/>
        <v>0</v>
      </c>
      <c r="S326" s="144"/>
      <c r="T326" s="76">
        <f>IF(S326='x. Dropdownmenüs'!$A$38,1,0)</f>
        <v>0</v>
      </c>
      <c r="U326" s="144"/>
      <c r="V326" s="76">
        <f t="shared" si="33"/>
        <v>0</v>
      </c>
      <c r="W326" s="145" t="str">
        <f t="shared" si="34"/>
        <v>gering</v>
      </c>
      <c r="X326" s="78"/>
      <c r="Y326" s="78"/>
      <c r="Z326" s="78"/>
      <c r="AA326" s="78"/>
      <c r="AB326" s="65" t="str">
        <f>IF(K326='x. Dropdownmenüs'!$A$25,IF(OR(X326='x. Dropdownmenüs'!$A$42,Y326='x. Dropdownmenüs'!$A$46),"Tabelle 4. überprüfen","zulässig"),"anderer Versickerungstyp gewählt")</f>
        <v>anderer Versickerungstyp gewählt</v>
      </c>
      <c r="AC326" s="65" t="str">
        <f>IF(AND(K326='x. Dropdownmenüs'!$A$26,L326='x. Dropdownmenüs'!$A$33,W326="gering"),"Zulässig ohne Behandlung wenn Ae&lt;Av",IF(K326='x. Dropdownmenüs'!$A$26,IF(OR(W326="hoch",L326='x. Dropdownmenüs'!$A$33,X326='x. Dropdownmenüs'!$A$42,Y326='x. Dropdownmenüs'!$A$46),"Tabelle 4. überprüfen","zulässig"),"anderer Versickerungstyp gewählt"))</f>
        <v>anderer Versickerungstyp gewählt</v>
      </c>
      <c r="AD326" s="65" t="str">
        <f>IF(AND(K326='x. Dropdownmenüs'!$A$27,L326='x. Dropdownmenüs'!$A$33,W326="gering"),"Zulässig am Ort des Anfalls",IF(K326='x. Dropdownmenüs'!$A$27,IF(OR(W326="hoch",L326='x. Dropdownmenüs'!$A$33,X326='x. Dropdownmenüs'!$A$42,Y326='x. Dropdownmenüs'!$A$46),"Tabelle 4. überprüfen","zulässig"),"anderer Versickerungstyp gewählt"))</f>
        <v>anderer Versickerungstyp gewählt</v>
      </c>
      <c r="AE326" s="65" t="str">
        <f>IF(K326='x. Dropdownmenüs'!$A$28,IF(X326='x. Dropdownmenüs'!$A$42,"nicht zulässig",IF(OR(Y326='x. Dropdownmenüs'!$A$46),"Tabelle 4. überprüfen","zulässig mit Behandlung")),"anderer Versickerungstyp gewählt")</f>
        <v>anderer Versickerungstyp gewählt</v>
      </c>
      <c r="AF326" s="65" t="str">
        <f>IF(K326='x. Dropdownmenüs'!$A$29,"zulässig (beliebig kombinierbar)","anderer Versickerungstyp gewählt")</f>
        <v>anderer Versickerungstyp gewählt</v>
      </c>
    </row>
    <row r="327" spans="1:32" x14ac:dyDescent="0.2">
      <c r="A327" s="168"/>
      <c r="B327" s="169"/>
      <c r="C327" s="147"/>
      <c r="D327" s="129"/>
      <c r="E327" s="130"/>
      <c r="F327" s="131"/>
      <c r="G327" s="163"/>
      <c r="H327" s="135"/>
      <c r="I327" s="136" t="str">
        <f t="shared" si="28"/>
        <v/>
      </c>
      <c r="J327" s="137" t="str">
        <f t="shared" si="29"/>
        <v/>
      </c>
      <c r="K327" s="138"/>
      <c r="L327" s="78"/>
      <c r="M327" s="79"/>
      <c r="N327" s="76">
        <f t="shared" si="30"/>
        <v>0</v>
      </c>
      <c r="O327" s="143"/>
      <c r="P327" s="76">
        <f t="shared" si="31"/>
        <v>0</v>
      </c>
      <c r="Q327" s="143"/>
      <c r="R327" s="76">
        <f t="shared" si="32"/>
        <v>0</v>
      </c>
      <c r="S327" s="144"/>
      <c r="T327" s="76">
        <f>IF(S327='x. Dropdownmenüs'!$A$38,1,0)</f>
        <v>0</v>
      </c>
      <c r="U327" s="144"/>
      <c r="V327" s="76">
        <f t="shared" si="33"/>
        <v>0</v>
      </c>
      <c r="W327" s="145" t="str">
        <f t="shared" si="34"/>
        <v>gering</v>
      </c>
      <c r="X327" s="78"/>
      <c r="Y327" s="78"/>
      <c r="Z327" s="78"/>
      <c r="AA327" s="78"/>
      <c r="AB327" s="65" t="str">
        <f>IF(K327='x. Dropdownmenüs'!$A$25,IF(OR(X327='x. Dropdownmenüs'!$A$42,Y327='x. Dropdownmenüs'!$A$46),"Tabelle 4. überprüfen","zulässig"),"anderer Versickerungstyp gewählt")</f>
        <v>anderer Versickerungstyp gewählt</v>
      </c>
      <c r="AC327" s="65" t="str">
        <f>IF(AND(K327='x. Dropdownmenüs'!$A$26,L327='x. Dropdownmenüs'!$A$33,W327="gering"),"Zulässig ohne Behandlung wenn Ae&lt;Av",IF(K327='x. Dropdownmenüs'!$A$26,IF(OR(W327="hoch",L327='x. Dropdownmenüs'!$A$33,X327='x. Dropdownmenüs'!$A$42,Y327='x. Dropdownmenüs'!$A$46),"Tabelle 4. überprüfen","zulässig"),"anderer Versickerungstyp gewählt"))</f>
        <v>anderer Versickerungstyp gewählt</v>
      </c>
      <c r="AD327" s="65" t="str">
        <f>IF(AND(K327='x. Dropdownmenüs'!$A$27,L327='x. Dropdownmenüs'!$A$33,W327="gering"),"Zulässig am Ort des Anfalls",IF(K327='x. Dropdownmenüs'!$A$27,IF(OR(W327="hoch",L327='x. Dropdownmenüs'!$A$33,X327='x. Dropdownmenüs'!$A$42,Y327='x. Dropdownmenüs'!$A$46),"Tabelle 4. überprüfen","zulässig"),"anderer Versickerungstyp gewählt"))</f>
        <v>anderer Versickerungstyp gewählt</v>
      </c>
      <c r="AE327" s="65" t="str">
        <f>IF(K327='x. Dropdownmenüs'!$A$28,IF(X327='x. Dropdownmenüs'!$A$42,"nicht zulässig",IF(OR(Y327='x. Dropdownmenüs'!$A$46),"Tabelle 4. überprüfen","zulässig mit Behandlung")),"anderer Versickerungstyp gewählt")</f>
        <v>anderer Versickerungstyp gewählt</v>
      </c>
      <c r="AF327" s="65" t="str">
        <f>IF(K327='x. Dropdownmenüs'!$A$29,"zulässig (beliebig kombinierbar)","anderer Versickerungstyp gewählt")</f>
        <v>anderer Versickerungstyp gewählt</v>
      </c>
    </row>
    <row r="328" spans="1:32" x14ac:dyDescent="0.2">
      <c r="A328" s="168"/>
      <c r="B328" s="169"/>
      <c r="C328" s="147"/>
      <c r="D328" s="129"/>
      <c r="E328" s="130"/>
      <c r="F328" s="131"/>
      <c r="G328" s="163"/>
      <c r="H328" s="135"/>
      <c r="I328" s="136" t="str">
        <f t="shared" si="28"/>
        <v/>
      </c>
      <c r="J328" s="137" t="str">
        <f t="shared" si="29"/>
        <v/>
      </c>
      <c r="K328" s="138"/>
      <c r="L328" s="78"/>
      <c r="M328" s="79"/>
      <c r="N328" s="76">
        <f t="shared" si="30"/>
        <v>0</v>
      </c>
      <c r="O328" s="143"/>
      <c r="P328" s="76">
        <f t="shared" si="31"/>
        <v>0</v>
      </c>
      <c r="Q328" s="143"/>
      <c r="R328" s="76">
        <f t="shared" si="32"/>
        <v>0</v>
      </c>
      <c r="S328" s="144"/>
      <c r="T328" s="76">
        <f>IF(S328='x. Dropdownmenüs'!$A$38,1,0)</f>
        <v>0</v>
      </c>
      <c r="U328" s="144"/>
      <c r="V328" s="76">
        <f t="shared" si="33"/>
        <v>0</v>
      </c>
      <c r="W328" s="145" t="str">
        <f t="shared" si="34"/>
        <v>gering</v>
      </c>
      <c r="X328" s="78"/>
      <c r="Y328" s="78"/>
      <c r="Z328" s="78"/>
      <c r="AA328" s="78"/>
      <c r="AB328" s="65" t="str">
        <f>IF(K328='x. Dropdownmenüs'!$A$25,IF(OR(X328='x. Dropdownmenüs'!$A$42,Y328='x. Dropdownmenüs'!$A$46),"Tabelle 4. überprüfen","zulässig"),"anderer Versickerungstyp gewählt")</f>
        <v>anderer Versickerungstyp gewählt</v>
      </c>
      <c r="AC328" s="65" t="str">
        <f>IF(AND(K328='x. Dropdownmenüs'!$A$26,L328='x. Dropdownmenüs'!$A$33,W328="gering"),"Zulässig ohne Behandlung wenn Ae&lt;Av",IF(K328='x. Dropdownmenüs'!$A$26,IF(OR(W328="hoch",L328='x. Dropdownmenüs'!$A$33,X328='x. Dropdownmenüs'!$A$42,Y328='x. Dropdownmenüs'!$A$46),"Tabelle 4. überprüfen","zulässig"),"anderer Versickerungstyp gewählt"))</f>
        <v>anderer Versickerungstyp gewählt</v>
      </c>
      <c r="AD328" s="65" t="str">
        <f>IF(AND(K328='x. Dropdownmenüs'!$A$27,L328='x. Dropdownmenüs'!$A$33,W328="gering"),"Zulässig am Ort des Anfalls",IF(K328='x. Dropdownmenüs'!$A$27,IF(OR(W328="hoch",L328='x. Dropdownmenüs'!$A$33,X328='x. Dropdownmenüs'!$A$42,Y328='x. Dropdownmenüs'!$A$46),"Tabelle 4. überprüfen","zulässig"),"anderer Versickerungstyp gewählt"))</f>
        <v>anderer Versickerungstyp gewählt</v>
      </c>
      <c r="AE328" s="65" t="str">
        <f>IF(K328='x. Dropdownmenüs'!$A$28,IF(X328='x. Dropdownmenüs'!$A$42,"nicht zulässig",IF(OR(Y328='x. Dropdownmenüs'!$A$46),"Tabelle 4. überprüfen","zulässig mit Behandlung")),"anderer Versickerungstyp gewählt")</f>
        <v>anderer Versickerungstyp gewählt</v>
      </c>
      <c r="AF328" s="65" t="str">
        <f>IF(K328='x. Dropdownmenüs'!$A$29,"zulässig (beliebig kombinierbar)","anderer Versickerungstyp gewählt")</f>
        <v>anderer Versickerungstyp gewählt</v>
      </c>
    </row>
    <row r="329" spans="1:32" x14ac:dyDescent="0.2">
      <c r="A329" s="168"/>
      <c r="B329" s="169"/>
      <c r="C329" s="147"/>
      <c r="D329" s="129"/>
      <c r="E329" s="130"/>
      <c r="F329" s="131"/>
      <c r="G329" s="163"/>
      <c r="H329" s="135"/>
      <c r="I329" s="136" t="str">
        <f t="shared" si="28"/>
        <v/>
      </c>
      <c r="J329" s="137" t="str">
        <f t="shared" si="29"/>
        <v/>
      </c>
      <c r="K329" s="138"/>
      <c r="L329" s="78"/>
      <c r="M329" s="79"/>
      <c r="N329" s="76">
        <f t="shared" si="30"/>
        <v>0</v>
      </c>
      <c r="O329" s="143"/>
      <c r="P329" s="76">
        <f t="shared" si="31"/>
        <v>0</v>
      </c>
      <c r="Q329" s="143"/>
      <c r="R329" s="76">
        <f t="shared" si="32"/>
        <v>0</v>
      </c>
      <c r="S329" s="144"/>
      <c r="T329" s="76">
        <f>IF(S329='x. Dropdownmenüs'!$A$38,1,0)</f>
        <v>0</v>
      </c>
      <c r="U329" s="144"/>
      <c r="V329" s="76">
        <f t="shared" si="33"/>
        <v>0</v>
      </c>
      <c r="W329" s="145" t="str">
        <f t="shared" si="34"/>
        <v>gering</v>
      </c>
      <c r="X329" s="78"/>
      <c r="Y329" s="78"/>
      <c r="Z329" s="78"/>
      <c r="AA329" s="78"/>
      <c r="AB329" s="65" t="str">
        <f>IF(K329='x. Dropdownmenüs'!$A$25,IF(OR(X329='x. Dropdownmenüs'!$A$42,Y329='x. Dropdownmenüs'!$A$46),"Tabelle 4. überprüfen","zulässig"),"anderer Versickerungstyp gewählt")</f>
        <v>anderer Versickerungstyp gewählt</v>
      </c>
      <c r="AC329" s="65" t="str">
        <f>IF(AND(K329='x. Dropdownmenüs'!$A$26,L329='x. Dropdownmenüs'!$A$33,W329="gering"),"Zulässig ohne Behandlung wenn Ae&lt;Av",IF(K329='x. Dropdownmenüs'!$A$26,IF(OR(W329="hoch",L329='x. Dropdownmenüs'!$A$33,X329='x. Dropdownmenüs'!$A$42,Y329='x. Dropdownmenüs'!$A$46),"Tabelle 4. überprüfen","zulässig"),"anderer Versickerungstyp gewählt"))</f>
        <v>anderer Versickerungstyp gewählt</v>
      </c>
      <c r="AD329" s="65" t="str">
        <f>IF(AND(K329='x. Dropdownmenüs'!$A$27,L329='x. Dropdownmenüs'!$A$33,W329="gering"),"Zulässig am Ort des Anfalls",IF(K329='x. Dropdownmenüs'!$A$27,IF(OR(W329="hoch",L329='x. Dropdownmenüs'!$A$33,X329='x. Dropdownmenüs'!$A$42,Y329='x. Dropdownmenüs'!$A$46),"Tabelle 4. überprüfen","zulässig"),"anderer Versickerungstyp gewählt"))</f>
        <v>anderer Versickerungstyp gewählt</v>
      </c>
      <c r="AE329" s="65" t="str">
        <f>IF(K329='x. Dropdownmenüs'!$A$28,IF(X329='x. Dropdownmenüs'!$A$42,"nicht zulässig",IF(OR(Y329='x. Dropdownmenüs'!$A$46),"Tabelle 4. überprüfen","zulässig mit Behandlung")),"anderer Versickerungstyp gewählt")</f>
        <v>anderer Versickerungstyp gewählt</v>
      </c>
      <c r="AF329" s="65" t="str">
        <f>IF(K329='x. Dropdownmenüs'!$A$29,"zulässig (beliebig kombinierbar)","anderer Versickerungstyp gewählt")</f>
        <v>anderer Versickerungstyp gewählt</v>
      </c>
    </row>
    <row r="330" spans="1:32" x14ac:dyDescent="0.2">
      <c r="A330" s="168"/>
      <c r="B330" s="169"/>
      <c r="C330" s="147"/>
      <c r="D330" s="129"/>
      <c r="E330" s="130"/>
      <c r="F330" s="131"/>
      <c r="G330" s="163"/>
      <c r="H330" s="135"/>
      <c r="I330" s="136" t="str">
        <f t="shared" si="28"/>
        <v/>
      </c>
      <c r="J330" s="137" t="str">
        <f t="shared" si="29"/>
        <v/>
      </c>
      <c r="K330" s="138"/>
      <c r="L330" s="78"/>
      <c r="M330" s="79"/>
      <c r="N330" s="76">
        <f t="shared" si="30"/>
        <v>0</v>
      </c>
      <c r="O330" s="143"/>
      <c r="P330" s="76">
        <f t="shared" si="31"/>
        <v>0</v>
      </c>
      <c r="Q330" s="143"/>
      <c r="R330" s="76">
        <f t="shared" si="32"/>
        <v>0</v>
      </c>
      <c r="S330" s="144"/>
      <c r="T330" s="76">
        <f>IF(S330='x. Dropdownmenüs'!$A$38,1,0)</f>
        <v>0</v>
      </c>
      <c r="U330" s="144"/>
      <c r="V330" s="76">
        <f t="shared" si="33"/>
        <v>0</v>
      </c>
      <c r="W330" s="145" t="str">
        <f t="shared" si="34"/>
        <v>gering</v>
      </c>
      <c r="X330" s="78"/>
      <c r="Y330" s="78"/>
      <c r="Z330" s="78"/>
      <c r="AA330" s="78"/>
      <c r="AB330" s="65" t="str">
        <f>IF(K330='x. Dropdownmenüs'!$A$25,IF(OR(X330='x. Dropdownmenüs'!$A$42,Y330='x. Dropdownmenüs'!$A$46),"Tabelle 4. überprüfen","zulässig"),"anderer Versickerungstyp gewählt")</f>
        <v>anderer Versickerungstyp gewählt</v>
      </c>
      <c r="AC330" s="65" t="str">
        <f>IF(AND(K330='x. Dropdownmenüs'!$A$26,L330='x. Dropdownmenüs'!$A$33,W330="gering"),"Zulässig ohne Behandlung wenn Ae&lt;Av",IF(K330='x. Dropdownmenüs'!$A$26,IF(OR(W330="hoch",L330='x. Dropdownmenüs'!$A$33,X330='x. Dropdownmenüs'!$A$42,Y330='x. Dropdownmenüs'!$A$46),"Tabelle 4. überprüfen","zulässig"),"anderer Versickerungstyp gewählt"))</f>
        <v>anderer Versickerungstyp gewählt</v>
      </c>
      <c r="AD330" s="65" t="str">
        <f>IF(AND(K330='x. Dropdownmenüs'!$A$27,L330='x. Dropdownmenüs'!$A$33,W330="gering"),"Zulässig am Ort des Anfalls",IF(K330='x. Dropdownmenüs'!$A$27,IF(OR(W330="hoch",L330='x. Dropdownmenüs'!$A$33,X330='x. Dropdownmenüs'!$A$42,Y330='x. Dropdownmenüs'!$A$46),"Tabelle 4. überprüfen","zulässig"),"anderer Versickerungstyp gewählt"))</f>
        <v>anderer Versickerungstyp gewählt</v>
      </c>
      <c r="AE330" s="65" t="str">
        <f>IF(K330='x. Dropdownmenüs'!$A$28,IF(X330='x. Dropdownmenüs'!$A$42,"nicht zulässig",IF(OR(Y330='x. Dropdownmenüs'!$A$46),"Tabelle 4. überprüfen","zulässig mit Behandlung")),"anderer Versickerungstyp gewählt")</f>
        <v>anderer Versickerungstyp gewählt</v>
      </c>
      <c r="AF330" s="65" t="str">
        <f>IF(K330='x. Dropdownmenüs'!$A$29,"zulässig (beliebig kombinierbar)","anderer Versickerungstyp gewählt")</f>
        <v>anderer Versickerungstyp gewählt</v>
      </c>
    </row>
    <row r="331" spans="1:32" x14ac:dyDescent="0.2">
      <c r="A331" s="168"/>
      <c r="B331" s="169"/>
      <c r="C331" s="147"/>
      <c r="D331" s="129"/>
      <c r="E331" s="130"/>
      <c r="F331" s="131"/>
      <c r="G331" s="163"/>
      <c r="H331" s="135"/>
      <c r="I331" s="136" t="str">
        <f t="shared" ref="I331:I394" si="35">IFERROR(D331/H331,"")</f>
        <v/>
      </c>
      <c r="J331" s="137" t="str">
        <f t="shared" ref="J331:J394" si="36">IF(ISNONTEXT(I331),IF(I331&gt;=5,"ja","nein"),"")</f>
        <v/>
      </c>
      <c r="K331" s="138"/>
      <c r="L331" s="78"/>
      <c r="M331" s="79"/>
      <c r="N331" s="76">
        <f t="shared" ref="N331:N394" si="37">M331/1000</f>
        <v>0</v>
      </c>
      <c r="O331" s="143"/>
      <c r="P331" s="76">
        <f t="shared" ref="P331:P394" si="38">IF(O331&lt;0.04,0,IF(AND(O331&gt;=0.04,O331&lt;=0.08),1,IF(O331&gt;0.08,2)))</f>
        <v>0</v>
      </c>
      <c r="Q331" s="143"/>
      <c r="R331" s="76">
        <f t="shared" ref="R331:R394" si="39">IF(Q331&gt;0.08,1,0)</f>
        <v>0</v>
      </c>
      <c r="S331" s="144"/>
      <c r="T331" s="76">
        <f>IF(S331='x. Dropdownmenüs'!$A$38,1,0)</f>
        <v>0</v>
      </c>
      <c r="U331" s="144"/>
      <c r="V331" s="76">
        <f t="shared" ref="V331:V394" si="40">ROUND(N331+P331+R331+T331-U331,0)</f>
        <v>0</v>
      </c>
      <c r="W331" s="145" t="str">
        <f t="shared" ref="W331:W394" si="41">IF(V331&lt;5,"gering",IF(AND(V331&gt;=5,V331&lt;=14),"mittel",IF(V331&gt;14,"hoch")))</f>
        <v>gering</v>
      </c>
      <c r="X331" s="78"/>
      <c r="Y331" s="78"/>
      <c r="Z331" s="78"/>
      <c r="AA331" s="78"/>
      <c r="AB331" s="65" t="str">
        <f>IF(K331='x. Dropdownmenüs'!$A$25,IF(OR(X331='x. Dropdownmenüs'!$A$42,Y331='x. Dropdownmenüs'!$A$46),"Tabelle 4. überprüfen","zulässig"),"anderer Versickerungstyp gewählt")</f>
        <v>anderer Versickerungstyp gewählt</v>
      </c>
      <c r="AC331" s="65" t="str">
        <f>IF(AND(K331='x. Dropdownmenüs'!$A$26,L331='x. Dropdownmenüs'!$A$33,W331="gering"),"Zulässig ohne Behandlung wenn Ae&lt;Av",IF(K331='x. Dropdownmenüs'!$A$26,IF(OR(W331="hoch",L331='x. Dropdownmenüs'!$A$33,X331='x. Dropdownmenüs'!$A$42,Y331='x. Dropdownmenüs'!$A$46),"Tabelle 4. überprüfen","zulässig"),"anderer Versickerungstyp gewählt"))</f>
        <v>anderer Versickerungstyp gewählt</v>
      </c>
      <c r="AD331" s="65" t="str">
        <f>IF(AND(K331='x. Dropdownmenüs'!$A$27,L331='x. Dropdownmenüs'!$A$33,W331="gering"),"Zulässig am Ort des Anfalls",IF(K331='x. Dropdownmenüs'!$A$27,IF(OR(W331="hoch",L331='x. Dropdownmenüs'!$A$33,X331='x. Dropdownmenüs'!$A$42,Y331='x. Dropdownmenüs'!$A$46),"Tabelle 4. überprüfen","zulässig"),"anderer Versickerungstyp gewählt"))</f>
        <v>anderer Versickerungstyp gewählt</v>
      </c>
      <c r="AE331" s="65" t="str">
        <f>IF(K331='x. Dropdownmenüs'!$A$28,IF(X331='x. Dropdownmenüs'!$A$42,"nicht zulässig",IF(OR(Y331='x. Dropdownmenüs'!$A$46),"Tabelle 4. überprüfen","zulässig mit Behandlung")),"anderer Versickerungstyp gewählt")</f>
        <v>anderer Versickerungstyp gewählt</v>
      </c>
      <c r="AF331" s="65" t="str">
        <f>IF(K331='x. Dropdownmenüs'!$A$29,"zulässig (beliebig kombinierbar)","anderer Versickerungstyp gewählt")</f>
        <v>anderer Versickerungstyp gewählt</v>
      </c>
    </row>
    <row r="332" spans="1:32" x14ac:dyDescent="0.2">
      <c r="A332" s="168"/>
      <c r="B332" s="169"/>
      <c r="C332" s="147"/>
      <c r="D332" s="129"/>
      <c r="E332" s="130"/>
      <c r="F332" s="131"/>
      <c r="G332" s="163"/>
      <c r="H332" s="135"/>
      <c r="I332" s="136" t="str">
        <f t="shared" si="35"/>
        <v/>
      </c>
      <c r="J332" s="137" t="str">
        <f t="shared" si="36"/>
        <v/>
      </c>
      <c r="K332" s="138"/>
      <c r="L332" s="78"/>
      <c r="M332" s="79"/>
      <c r="N332" s="76">
        <f t="shared" si="37"/>
        <v>0</v>
      </c>
      <c r="O332" s="143"/>
      <c r="P332" s="76">
        <f t="shared" si="38"/>
        <v>0</v>
      </c>
      <c r="Q332" s="143"/>
      <c r="R332" s="76">
        <f t="shared" si="39"/>
        <v>0</v>
      </c>
      <c r="S332" s="144"/>
      <c r="T332" s="76">
        <f>IF(S332='x. Dropdownmenüs'!$A$38,1,0)</f>
        <v>0</v>
      </c>
      <c r="U332" s="144"/>
      <c r="V332" s="76">
        <f t="shared" si="40"/>
        <v>0</v>
      </c>
      <c r="W332" s="145" t="str">
        <f t="shared" si="41"/>
        <v>gering</v>
      </c>
      <c r="X332" s="78"/>
      <c r="Y332" s="78"/>
      <c r="Z332" s="78"/>
      <c r="AA332" s="78"/>
      <c r="AB332" s="65" t="str">
        <f>IF(K332='x. Dropdownmenüs'!$A$25,IF(OR(X332='x. Dropdownmenüs'!$A$42,Y332='x. Dropdownmenüs'!$A$46),"Tabelle 4. überprüfen","zulässig"),"anderer Versickerungstyp gewählt")</f>
        <v>anderer Versickerungstyp gewählt</v>
      </c>
      <c r="AC332" s="65" t="str">
        <f>IF(AND(K332='x. Dropdownmenüs'!$A$26,L332='x. Dropdownmenüs'!$A$33,W332="gering"),"Zulässig ohne Behandlung wenn Ae&lt;Av",IF(K332='x. Dropdownmenüs'!$A$26,IF(OR(W332="hoch",L332='x. Dropdownmenüs'!$A$33,X332='x. Dropdownmenüs'!$A$42,Y332='x. Dropdownmenüs'!$A$46),"Tabelle 4. überprüfen","zulässig"),"anderer Versickerungstyp gewählt"))</f>
        <v>anderer Versickerungstyp gewählt</v>
      </c>
      <c r="AD332" s="65" t="str">
        <f>IF(AND(K332='x. Dropdownmenüs'!$A$27,L332='x. Dropdownmenüs'!$A$33,W332="gering"),"Zulässig am Ort des Anfalls",IF(K332='x. Dropdownmenüs'!$A$27,IF(OR(W332="hoch",L332='x. Dropdownmenüs'!$A$33,X332='x. Dropdownmenüs'!$A$42,Y332='x. Dropdownmenüs'!$A$46),"Tabelle 4. überprüfen","zulässig"),"anderer Versickerungstyp gewählt"))</f>
        <v>anderer Versickerungstyp gewählt</v>
      </c>
      <c r="AE332" s="65" t="str">
        <f>IF(K332='x. Dropdownmenüs'!$A$28,IF(X332='x. Dropdownmenüs'!$A$42,"nicht zulässig",IF(OR(Y332='x. Dropdownmenüs'!$A$46),"Tabelle 4. überprüfen","zulässig mit Behandlung")),"anderer Versickerungstyp gewählt")</f>
        <v>anderer Versickerungstyp gewählt</v>
      </c>
      <c r="AF332" s="65" t="str">
        <f>IF(K332='x. Dropdownmenüs'!$A$29,"zulässig (beliebig kombinierbar)","anderer Versickerungstyp gewählt")</f>
        <v>anderer Versickerungstyp gewählt</v>
      </c>
    </row>
    <row r="333" spans="1:32" x14ac:dyDescent="0.2">
      <c r="A333" s="168"/>
      <c r="B333" s="169"/>
      <c r="C333" s="147"/>
      <c r="D333" s="129"/>
      <c r="E333" s="130"/>
      <c r="F333" s="131"/>
      <c r="G333" s="163"/>
      <c r="H333" s="135"/>
      <c r="I333" s="136" t="str">
        <f t="shared" si="35"/>
        <v/>
      </c>
      <c r="J333" s="137" t="str">
        <f t="shared" si="36"/>
        <v/>
      </c>
      <c r="K333" s="138"/>
      <c r="L333" s="78"/>
      <c r="M333" s="79"/>
      <c r="N333" s="76">
        <f t="shared" si="37"/>
        <v>0</v>
      </c>
      <c r="O333" s="143"/>
      <c r="P333" s="76">
        <f t="shared" si="38"/>
        <v>0</v>
      </c>
      <c r="Q333" s="143"/>
      <c r="R333" s="76">
        <f t="shared" si="39"/>
        <v>0</v>
      </c>
      <c r="S333" s="144"/>
      <c r="T333" s="76">
        <f>IF(S333='x. Dropdownmenüs'!$A$38,1,0)</f>
        <v>0</v>
      </c>
      <c r="U333" s="144"/>
      <c r="V333" s="76">
        <f t="shared" si="40"/>
        <v>0</v>
      </c>
      <c r="W333" s="145" t="str">
        <f t="shared" si="41"/>
        <v>gering</v>
      </c>
      <c r="X333" s="78"/>
      <c r="Y333" s="78"/>
      <c r="Z333" s="78"/>
      <c r="AA333" s="78"/>
      <c r="AB333" s="65" t="str">
        <f>IF(K333='x. Dropdownmenüs'!$A$25,IF(OR(X333='x. Dropdownmenüs'!$A$42,Y333='x. Dropdownmenüs'!$A$46),"Tabelle 4. überprüfen","zulässig"),"anderer Versickerungstyp gewählt")</f>
        <v>anderer Versickerungstyp gewählt</v>
      </c>
      <c r="AC333" s="65" t="str">
        <f>IF(AND(K333='x. Dropdownmenüs'!$A$26,L333='x. Dropdownmenüs'!$A$33,W333="gering"),"Zulässig ohne Behandlung wenn Ae&lt;Av",IF(K333='x. Dropdownmenüs'!$A$26,IF(OR(W333="hoch",L333='x. Dropdownmenüs'!$A$33,X333='x. Dropdownmenüs'!$A$42,Y333='x. Dropdownmenüs'!$A$46),"Tabelle 4. überprüfen","zulässig"),"anderer Versickerungstyp gewählt"))</f>
        <v>anderer Versickerungstyp gewählt</v>
      </c>
      <c r="AD333" s="65" t="str">
        <f>IF(AND(K333='x. Dropdownmenüs'!$A$27,L333='x. Dropdownmenüs'!$A$33,W333="gering"),"Zulässig am Ort des Anfalls",IF(K333='x. Dropdownmenüs'!$A$27,IF(OR(W333="hoch",L333='x. Dropdownmenüs'!$A$33,X333='x. Dropdownmenüs'!$A$42,Y333='x. Dropdownmenüs'!$A$46),"Tabelle 4. überprüfen","zulässig"),"anderer Versickerungstyp gewählt"))</f>
        <v>anderer Versickerungstyp gewählt</v>
      </c>
      <c r="AE333" s="65" t="str">
        <f>IF(K333='x. Dropdownmenüs'!$A$28,IF(X333='x. Dropdownmenüs'!$A$42,"nicht zulässig",IF(OR(Y333='x. Dropdownmenüs'!$A$46),"Tabelle 4. überprüfen","zulässig mit Behandlung")),"anderer Versickerungstyp gewählt")</f>
        <v>anderer Versickerungstyp gewählt</v>
      </c>
      <c r="AF333" s="65" t="str">
        <f>IF(K333='x. Dropdownmenüs'!$A$29,"zulässig (beliebig kombinierbar)","anderer Versickerungstyp gewählt")</f>
        <v>anderer Versickerungstyp gewählt</v>
      </c>
    </row>
    <row r="334" spans="1:32" x14ac:dyDescent="0.2">
      <c r="A334" s="168"/>
      <c r="B334" s="169"/>
      <c r="C334" s="147"/>
      <c r="D334" s="129"/>
      <c r="E334" s="130"/>
      <c r="F334" s="131"/>
      <c r="G334" s="163"/>
      <c r="H334" s="135"/>
      <c r="I334" s="136" t="str">
        <f t="shared" si="35"/>
        <v/>
      </c>
      <c r="J334" s="137" t="str">
        <f t="shared" si="36"/>
        <v/>
      </c>
      <c r="K334" s="138"/>
      <c r="L334" s="78"/>
      <c r="M334" s="79"/>
      <c r="N334" s="76">
        <f t="shared" si="37"/>
        <v>0</v>
      </c>
      <c r="O334" s="143"/>
      <c r="P334" s="76">
        <f t="shared" si="38"/>
        <v>0</v>
      </c>
      <c r="Q334" s="143"/>
      <c r="R334" s="76">
        <f t="shared" si="39"/>
        <v>0</v>
      </c>
      <c r="S334" s="144"/>
      <c r="T334" s="76">
        <f>IF(S334='x. Dropdownmenüs'!$A$38,1,0)</f>
        <v>0</v>
      </c>
      <c r="U334" s="144"/>
      <c r="V334" s="76">
        <f t="shared" si="40"/>
        <v>0</v>
      </c>
      <c r="W334" s="145" t="str">
        <f t="shared" si="41"/>
        <v>gering</v>
      </c>
      <c r="X334" s="78"/>
      <c r="Y334" s="78"/>
      <c r="Z334" s="78"/>
      <c r="AA334" s="78"/>
      <c r="AB334" s="65" t="str">
        <f>IF(K334='x. Dropdownmenüs'!$A$25,IF(OR(X334='x. Dropdownmenüs'!$A$42,Y334='x. Dropdownmenüs'!$A$46),"Tabelle 4. überprüfen","zulässig"),"anderer Versickerungstyp gewählt")</f>
        <v>anderer Versickerungstyp gewählt</v>
      </c>
      <c r="AC334" s="65" t="str">
        <f>IF(AND(K334='x. Dropdownmenüs'!$A$26,L334='x. Dropdownmenüs'!$A$33,W334="gering"),"Zulässig ohne Behandlung wenn Ae&lt;Av",IF(K334='x. Dropdownmenüs'!$A$26,IF(OR(W334="hoch",L334='x. Dropdownmenüs'!$A$33,X334='x. Dropdownmenüs'!$A$42,Y334='x. Dropdownmenüs'!$A$46),"Tabelle 4. überprüfen","zulässig"),"anderer Versickerungstyp gewählt"))</f>
        <v>anderer Versickerungstyp gewählt</v>
      </c>
      <c r="AD334" s="65" t="str">
        <f>IF(AND(K334='x. Dropdownmenüs'!$A$27,L334='x. Dropdownmenüs'!$A$33,W334="gering"),"Zulässig am Ort des Anfalls",IF(K334='x. Dropdownmenüs'!$A$27,IF(OR(W334="hoch",L334='x. Dropdownmenüs'!$A$33,X334='x. Dropdownmenüs'!$A$42,Y334='x. Dropdownmenüs'!$A$46),"Tabelle 4. überprüfen","zulässig"),"anderer Versickerungstyp gewählt"))</f>
        <v>anderer Versickerungstyp gewählt</v>
      </c>
      <c r="AE334" s="65" t="str">
        <f>IF(K334='x. Dropdownmenüs'!$A$28,IF(X334='x. Dropdownmenüs'!$A$42,"nicht zulässig",IF(OR(Y334='x. Dropdownmenüs'!$A$46),"Tabelle 4. überprüfen","zulässig mit Behandlung")),"anderer Versickerungstyp gewählt")</f>
        <v>anderer Versickerungstyp gewählt</v>
      </c>
      <c r="AF334" s="65" t="str">
        <f>IF(K334='x. Dropdownmenüs'!$A$29,"zulässig (beliebig kombinierbar)","anderer Versickerungstyp gewählt")</f>
        <v>anderer Versickerungstyp gewählt</v>
      </c>
    </row>
    <row r="335" spans="1:32" x14ac:dyDescent="0.2">
      <c r="A335" s="168"/>
      <c r="B335" s="169"/>
      <c r="C335" s="147"/>
      <c r="D335" s="129"/>
      <c r="E335" s="130"/>
      <c r="F335" s="131"/>
      <c r="G335" s="163"/>
      <c r="H335" s="135"/>
      <c r="I335" s="136" t="str">
        <f t="shared" si="35"/>
        <v/>
      </c>
      <c r="J335" s="137" t="str">
        <f t="shared" si="36"/>
        <v/>
      </c>
      <c r="K335" s="138"/>
      <c r="L335" s="78"/>
      <c r="M335" s="79"/>
      <c r="N335" s="76">
        <f t="shared" si="37"/>
        <v>0</v>
      </c>
      <c r="O335" s="143"/>
      <c r="P335" s="76">
        <f t="shared" si="38"/>
        <v>0</v>
      </c>
      <c r="Q335" s="143"/>
      <c r="R335" s="76">
        <f t="shared" si="39"/>
        <v>0</v>
      </c>
      <c r="S335" s="144"/>
      <c r="T335" s="76">
        <f>IF(S335='x. Dropdownmenüs'!$A$38,1,0)</f>
        <v>0</v>
      </c>
      <c r="U335" s="144"/>
      <c r="V335" s="76">
        <f t="shared" si="40"/>
        <v>0</v>
      </c>
      <c r="W335" s="145" t="str">
        <f t="shared" si="41"/>
        <v>gering</v>
      </c>
      <c r="X335" s="78"/>
      <c r="Y335" s="78"/>
      <c r="Z335" s="78"/>
      <c r="AA335" s="78"/>
      <c r="AB335" s="65" t="str">
        <f>IF(K335='x. Dropdownmenüs'!$A$25,IF(OR(X335='x. Dropdownmenüs'!$A$42,Y335='x. Dropdownmenüs'!$A$46),"Tabelle 4. überprüfen","zulässig"),"anderer Versickerungstyp gewählt")</f>
        <v>anderer Versickerungstyp gewählt</v>
      </c>
      <c r="AC335" s="65" t="str">
        <f>IF(AND(K335='x. Dropdownmenüs'!$A$26,L335='x. Dropdownmenüs'!$A$33,W335="gering"),"Zulässig ohne Behandlung wenn Ae&lt;Av",IF(K335='x. Dropdownmenüs'!$A$26,IF(OR(W335="hoch",L335='x. Dropdownmenüs'!$A$33,X335='x. Dropdownmenüs'!$A$42,Y335='x. Dropdownmenüs'!$A$46),"Tabelle 4. überprüfen","zulässig"),"anderer Versickerungstyp gewählt"))</f>
        <v>anderer Versickerungstyp gewählt</v>
      </c>
      <c r="AD335" s="65" t="str">
        <f>IF(AND(K335='x. Dropdownmenüs'!$A$27,L335='x. Dropdownmenüs'!$A$33,W335="gering"),"Zulässig am Ort des Anfalls",IF(K335='x. Dropdownmenüs'!$A$27,IF(OR(W335="hoch",L335='x. Dropdownmenüs'!$A$33,X335='x. Dropdownmenüs'!$A$42,Y335='x. Dropdownmenüs'!$A$46),"Tabelle 4. überprüfen","zulässig"),"anderer Versickerungstyp gewählt"))</f>
        <v>anderer Versickerungstyp gewählt</v>
      </c>
      <c r="AE335" s="65" t="str">
        <f>IF(K335='x. Dropdownmenüs'!$A$28,IF(X335='x. Dropdownmenüs'!$A$42,"nicht zulässig",IF(OR(Y335='x. Dropdownmenüs'!$A$46),"Tabelle 4. überprüfen","zulässig mit Behandlung")),"anderer Versickerungstyp gewählt")</f>
        <v>anderer Versickerungstyp gewählt</v>
      </c>
      <c r="AF335" s="65" t="str">
        <f>IF(K335='x. Dropdownmenüs'!$A$29,"zulässig (beliebig kombinierbar)","anderer Versickerungstyp gewählt")</f>
        <v>anderer Versickerungstyp gewählt</v>
      </c>
    </row>
    <row r="336" spans="1:32" x14ac:dyDescent="0.2">
      <c r="A336" s="168"/>
      <c r="B336" s="169"/>
      <c r="C336" s="147"/>
      <c r="D336" s="129"/>
      <c r="E336" s="130"/>
      <c r="F336" s="131"/>
      <c r="G336" s="163"/>
      <c r="H336" s="135"/>
      <c r="I336" s="136" t="str">
        <f t="shared" si="35"/>
        <v/>
      </c>
      <c r="J336" s="137" t="str">
        <f t="shared" si="36"/>
        <v/>
      </c>
      <c r="K336" s="138"/>
      <c r="L336" s="78"/>
      <c r="M336" s="79"/>
      <c r="N336" s="76">
        <f t="shared" si="37"/>
        <v>0</v>
      </c>
      <c r="O336" s="143"/>
      <c r="P336" s="76">
        <f t="shared" si="38"/>
        <v>0</v>
      </c>
      <c r="Q336" s="143"/>
      <c r="R336" s="76">
        <f t="shared" si="39"/>
        <v>0</v>
      </c>
      <c r="S336" s="144"/>
      <c r="T336" s="76">
        <f>IF(S336='x. Dropdownmenüs'!$A$38,1,0)</f>
        <v>0</v>
      </c>
      <c r="U336" s="144"/>
      <c r="V336" s="76">
        <f t="shared" si="40"/>
        <v>0</v>
      </c>
      <c r="W336" s="145" t="str">
        <f t="shared" si="41"/>
        <v>gering</v>
      </c>
      <c r="X336" s="78"/>
      <c r="Y336" s="78"/>
      <c r="Z336" s="78"/>
      <c r="AA336" s="78"/>
      <c r="AB336" s="65" t="str">
        <f>IF(K336='x. Dropdownmenüs'!$A$25,IF(OR(X336='x. Dropdownmenüs'!$A$42,Y336='x. Dropdownmenüs'!$A$46),"Tabelle 4. überprüfen","zulässig"),"anderer Versickerungstyp gewählt")</f>
        <v>anderer Versickerungstyp gewählt</v>
      </c>
      <c r="AC336" s="65" t="str">
        <f>IF(AND(K336='x. Dropdownmenüs'!$A$26,L336='x. Dropdownmenüs'!$A$33,W336="gering"),"Zulässig ohne Behandlung wenn Ae&lt;Av",IF(K336='x. Dropdownmenüs'!$A$26,IF(OR(W336="hoch",L336='x. Dropdownmenüs'!$A$33,X336='x. Dropdownmenüs'!$A$42,Y336='x. Dropdownmenüs'!$A$46),"Tabelle 4. überprüfen","zulässig"),"anderer Versickerungstyp gewählt"))</f>
        <v>anderer Versickerungstyp gewählt</v>
      </c>
      <c r="AD336" s="65" t="str">
        <f>IF(AND(K336='x. Dropdownmenüs'!$A$27,L336='x. Dropdownmenüs'!$A$33,W336="gering"),"Zulässig am Ort des Anfalls",IF(K336='x. Dropdownmenüs'!$A$27,IF(OR(W336="hoch",L336='x. Dropdownmenüs'!$A$33,X336='x. Dropdownmenüs'!$A$42,Y336='x. Dropdownmenüs'!$A$46),"Tabelle 4. überprüfen","zulässig"),"anderer Versickerungstyp gewählt"))</f>
        <v>anderer Versickerungstyp gewählt</v>
      </c>
      <c r="AE336" s="65" t="str">
        <f>IF(K336='x. Dropdownmenüs'!$A$28,IF(X336='x. Dropdownmenüs'!$A$42,"nicht zulässig",IF(OR(Y336='x. Dropdownmenüs'!$A$46),"Tabelle 4. überprüfen","zulässig mit Behandlung")),"anderer Versickerungstyp gewählt")</f>
        <v>anderer Versickerungstyp gewählt</v>
      </c>
      <c r="AF336" s="65" t="str">
        <f>IF(K336='x. Dropdownmenüs'!$A$29,"zulässig (beliebig kombinierbar)","anderer Versickerungstyp gewählt")</f>
        <v>anderer Versickerungstyp gewählt</v>
      </c>
    </row>
    <row r="337" spans="1:32" x14ac:dyDescent="0.2">
      <c r="A337" s="168"/>
      <c r="B337" s="169"/>
      <c r="C337" s="147"/>
      <c r="D337" s="129"/>
      <c r="E337" s="130"/>
      <c r="F337" s="131"/>
      <c r="G337" s="163"/>
      <c r="H337" s="135"/>
      <c r="I337" s="136" t="str">
        <f t="shared" si="35"/>
        <v/>
      </c>
      <c r="J337" s="137" t="str">
        <f t="shared" si="36"/>
        <v/>
      </c>
      <c r="K337" s="138"/>
      <c r="L337" s="78"/>
      <c r="M337" s="79"/>
      <c r="N337" s="76">
        <f t="shared" si="37"/>
        <v>0</v>
      </c>
      <c r="O337" s="143"/>
      <c r="P337" s="76">
        <f t="shared" si="38"/>
        <v>0</v>
      </c>
      <c r="Q337" s="143"/>
      <c r="R337" s="76">
        <f t="shared" si="39"/>
        <v>0</v>
      </c>
      <c r="S337" s="144"/>
      <c r="T337" s="76">
        <f>IF(S337='x. Dropdownmenüs'!$A$38,1,0)</f>
        <v>0</v>
      </c>
      <c r="U337" s="144"/>
      <c r="V337" s="76">
        <f t="shared" si="40"/>
        <v>0</v>
      </c>
      <c r="W337" s="145" t="str">
        <f t="shared" si="41"/>
        <v>gering</v>
      </c>
      <c r="X337" s="78"/>
      <c r="Y337" s="78"/>
      <c r="Z337" s="78"/>
      <c r="AA337" s="78"/>
      <c r="AB337" s="65" t="str">
        <f>IF(K337='x. Dropdownmenüs'!$A$25,IF(OR(X337='x. Dropdownmenüs'!$A$42,Y337='x. Dropdownmenüs'!$A$46),"Tabelle 4. überprüfen","zulässig"),"anderer Versickerungstyp gewählt")</f>
        <v>anderer Versickerungstyp gewählt</v>
      </c>
      <c r="AC337" s="65" t="str">
        <f>IF(AND(K337='x. Dropdownmenüs'!$A$26,L337='x. Dropdownmenüs'!$A$33,W337="gering"),"Zulässig ohne Behandlung wenn Ae&lt;Av",IF(K337='x. Dropdownmenüs'!$A$26,IF(OR(W337="hoch",L337='x. Dropdownmenüs'!$A$33,X337='x. Dropdownmenüs'!$A$42,Y337='x. Dropdownmenüs'!$A$46),"Tabelle 4. überprüfen","zulässig"),"anderer Versickerungstyp gewählt"))</f>
        <v>anderer Versickerungstyp gewählt</v>
      </c>
      <c r="AD337" s="65" t="str">
        <f>IF(AND(K337='x. Dropdownmenüs'!$A$27,L337='x. Dropdownmenüs'!$A$33,W337="gering"),"Zulässig am Ort des Anfalls",IF(K337='x. Dropdownmenüs'!$A$27,IF(OR(W337="hoch",L337='x. Dropdownmenüs'!$A$33,X337='x. Dropdownmenüs'!$A$42,Y337='x. Dropdownmenüs'!$A$46),"Tabelle 4. überprüfen","zulässig"),"anderer Versickerungstyp gewählt"))</f>
        <v>anderer Versickerungstyp gewählt</v>
      </c>
      <c r="AE337" s="65" t="str">
        <f>IF(K337='x. Dropdownmenüs'!$A$28,IF(X337='x. Dropdownmenüs'!$A$42,"nicht zulässig",IF(OR(Y337='x. Dropdownmenüs'!$A$46),"Tabelle 4. überprüfen","zulässig mit Behandlung")),"anderer Versickerungstyp gewählt")</f>
        <v>anderer Versickerungstyp gewählt</v>
      </c>
      <c r="AF337" s="65" t="str">
        <f>IF(K337='x. Dropdownmenüs'!$A$29,"zulässig (beliebig kombinierbar)","anderer Versickerungstyp gewählt")</f>
        <v>anderer Versickerungstyp gewählt</v>
      </c>
    </row>
    <row r="338" spans="1:32" x14ac:dyDescent="0.2">
      <c r="A338" s="168"/>
      <c r="B338" s="169"/>
      <c r="C338" s="147"/>
      <c r="D338" s="129"/>
      <c r="E338" s="130"/>
      <c r="F338" s="131"/>
      <c r="G338" s="163"/>
      <c r="H338" s="135"/>
      <c r="I338" s="136" t="str">
        <f t="shared" si="35"/>
        <v/>
      </c>
      <c r="J338" s="137" t="str">
        <f t="shared" si="36"/>
        <v/>
      </c>
      <c r="K338" s="138"/>
      <c r="L338" s="78"/>
      <c r="M338" s="79"/>
      <c r="N338" s="76">
        <f t="shared" si="37"/>
        <v>0</v>
      </c>
      <c r="O338" s="143"/>
      <c r="P338" s="76">
        <f t="shared" si="38"/>
        <v>0</v>
      </c>
      <c r="Q338" s="143"/>
      <c r="R338" s="76">
        <f t="shared" si="39"/>
        <v>0</v>
      </c>
      <c r="S338" s="144"/>
      <c r="T338" s="76">
        <f>IF(S338='x. Dropdownmenüs'!$A$38,1,0)</f>
        <v>0</v>
      </c>
      <c r="U338" s="144"/>
      <c r="V338" s="76">
        <f t="shared" si="40"/>
        <v>0</v>
      </c>
      <c r="W338" s="145" t="str">
        <f t="shared" si="41"/>
        <v>gering</v>
      </c>
      <c r="X338" s="78"/>
      <c r="Y338" s="78"/>
      <c r="Z338" s="78"/>
      <c r="AA338" s="78"/>
      <c r="AB338" s="65" t="str">
        <f>IF(K338='x. Dropdownmenüs'!$A$25,IF(OR(X338='x. Dropdownmenüs'!$A$42,Y338='x. Dropdownmenüs'!$A$46),"Tabelle 4. überprüfen","zulässig"),"anderer Versickerungstyp gewählt")</f>
        <v>anderer Versickerungstyp gewählt</v>
      </c>
      <c r="AC338" s="65" t="str">
        <f>IF(AND(K338='x. Dropdownmenüs'!$A$26,L338='x. Dropdownmenüs'!$A$33,W338="gering"),"Zulässig ohne Behandlung wenn Ae&lt;Av",IF(K338='x. Dropdownmenüs'!$A$26,IF(OR(W338="hoch",L338='x. Dropdownmenüs'!$A$33,X338='x. Dropdownmenüs'!$A$42,Y338='x. Dropdownmenüs'!$A$46),"Tabelle 4. überprüfen","zulässig"),"anderer Versickerungstyp gewählt"))</f>
        <v>anderer Versickerungstyp gewählt</v>
      </c>
      <c r="AD338" s="65" t="str">
        <f>IF(AND(K338='x. Dropdownmenüs'!$A$27,L338='x. Dropdownmenüs'!$A$33,W338="gering"),"Zulässig am Ort des Anfalls",IF(K338='x. Dropdownmenüs'!$A$27,IF(OR(W338="hoch",L338='x. Dropdownmenüs'!$A$33,X338='x. Dropdownmenüs'!$A$42,Y338='x. Dropdownmenüs'!$A$46),"Tabelle 4. überprüfen","zulässig"),"anderer Versickerungstyp gewählt"))</f>
        <v>anderer Versickerungstyp gewählt</v>
      </c>
      <c r="AE338" s="65" t="str">
        <f>IF(K338='x. Dropdownmenüs'!$A$28,IF(X338='x. Dropdownmenüs'!$A$42,"nicht zulässig",IF(OR(Y338='x. Dropdownmenüs'!$A$46),"Tabelle 4. überprüfen","zulässig mit Behandlung")),"anderer Versickerungstyp gewählt")</f>
        <v>anderer Versickerungstyp gewählt</v>
      </c>
      <c r="AF338" s="65" t="str">
        <f>IF(K338='x. Dropdownmenüs'!$A$29,"zulässig (beliebig kombinierbar)","anderer Versickerungstyp gewählt")</f>
        <v>anderer Versickerungstyp gewählt</v>
      </c>
    </row>
    <row r="339" spans="1:32" x14ac:dyDescent="0.2">
      <c r="A339" s="168"/>
      <c r="B339" s="169"/>
      <c r="C339" s="147"/>
      <c r="D339" s="129"/>
      <c r="E339" s="130"/>
      <c r="F339" s="131"/>
      <c r="G339" s="163"/>
      <c r="H339" s="135"/>
      <c r="I339" s="136" t="str">
        <f t="shared" si="35"/>
        <v/>
      </c>
      <c r="J339" s="137" t="str">
        <f t="shared" si="36"/>
        <v/>
      </c>
      <c r="K339" s="138"/>
      <c r="L339" s="78"/>
      <c r="M339" s="79"/>
      <c r="N339" s="76">
        <f t="shared" si="37"/>
        <v>0</v>
      </c>
      <c r="O339" s="143"/>
      <c r="P339" s="76">
        <f t="shared" si="38"/>
        <v>0</v>
      </c>
      <c r="Q339" s="143"/>
      <c r="R339" s="76">
        <f t="shared" si="39"/>
        <v>0</v>
      </c>
      <c r="S339" s="144"/>
      <c r="T339" s="76">
        <f>IF(S339='x. Dropdownmenüs'!$A$38,1,0)</f>
        <v>0</v>
      </c>
      <c r="U339" s="144"/>
      <c r="V339" s="76">
        <f t="shared" si="40"/>
        <v>0</v>
      </c>
      <c r="W339" s="145" t="str">
        <f t="shared" si="41"/>
        <v>gering</v>
      </c>
      <c r="X339" s="78"/>
      <c r="Y339" s="78"/>
      <c r="Z339" s="78"/>
      <c r="AA339" s="78"/>
      <c r="AB339" s="65" t="str">
        <f>IF(K339='x. Dropdownmenüs'!$A$25,IF(OR(X339='x. Dropdownmenüs'!$A$42,Y339='x. Dropdownmenüs'!$A$46),"Tabelle 4. überprüfen","zulässig"),"anderer Versickerungstyp gewählt")</f>
        <v>anderer Versickerungstyp gewählt</v>
      </c>
      <c r="AC339" s="65" t="str">
        <f>IF(AND(K339='x. Dropdownmenüs'!$A$26,L339='x. Dropdownmenüs'!$A$33,W339="gering"),"Zulässig ohne Behandlung wenn Ae&lt;Av",IF(K339='x. Dropdownmenüs'!$A$26,IF(OR(W339="hoch",L339='x. Dropdownmenüs'!$A$33,X339='x. Dropdownmenüs'!$A$42,Y339='x. Dropdownmenüs'!$A$46),"Tabelle 4. überprüfen","zulässig"),"anderer Versickerungstyp gewählt"))</f>
        <v>anderer Versickerungstyp gewählt</v>
      </c>
      <c r="AD339" s="65" t="str">
        <f>IF(AND(K339='x. Dropdownmenüs'!$A$27,L339='x. Dropdownmenüs'!$A$33,W339="gering"),"Zulässig am Ort des Anfalls",IF(K339='x. Dropdownmenüs'!$A$27,IF(OR(W339="hoch",L339='x. Dropdownmenüs'!$A$33,X339='x. Dropdownmenüs'!$A$42,Y339='x. Dropdownmenüs'!$A$46),"Tabelle 4. überprüfen","zulässig"),"anderer Versickerungstyp gewählt"))</f>
        <v>anderer Versickerungstyp gewählt</v>
      </c>
      <c r="AE339" s="65" t="str">
        <f>IF(K339='x. Dropdownmenüs'!$A$28,IF(X339='x. Dropdownmenüs'!$A$42,"nicht zulässig",IF(OR(Y339='x. Dropdownmenüs'!$A$46),"Tabelle 4. überprüfen","zulässig mit Behandlung")),"anderer Versickerungstyp gewählt")</f>
        <v>anderer Versickerungstyp gewählt</v>
      </c>
      <c r="AF339" s="65" t="str">
        <f>IF(K339='x. Dropdownmenüs'!$A$29,"zulässig (beliebig kombinierbar)","anderer Versickerungstyp gewählt")</f>
        <v>anderer Versickerungstyp gewählt</v>
      </c>
    </row>
    <row r="340" spans="1:32" x14ac:dyDescent="0.2">
      <c r="A340" s="168"/>
      <c r="B340" s="169"/>
      <c r="C340" s="147"/>
      <c r="D340" s="129"/>
      <c r="E340" s="130"/>
      <c r="F340" s="131"/>
      <c r="G340" s="163"/>
      <c r="H340" s="135"/>
      <c r="I340" s="136" t="str">
        <f t="shared" si="35"/>
        <v/>
      </c>
      <c r="J340" s="137" t="str">
        <f t="shared" si="36"/>
        <v/>
      </c>
      <c r="K340" s="138"/>
      <c r="L340" s="78"/>
      <c r="M340" s="79"/>
      <c r="N340" s="76">
        <f t="shared" si="37"/>
        <v>0</v>
      </c>
      <c r="O340" s="143"/>
      <c r="P340" s="76">
        <f t="shared" si="38"/>
        <v>0</v>
      </c>
      <c r="Q340" s="143"/>
      <c r="R340" s="76">
        <f t="shared" si="39"/>
        <v>0</v>
      </c>
      <c r="S340" s="144"/>
      <c r="T340" s="76">
        <f>IF(S340='x. Dropdownmenüs'!$A$38,1,0)</f>
        <v>0</v>
      </c>
      <c r="U340" s="144"/>
      <c r="V340" s="76">
        <f t="shared" si="40"/>
        <v>0</v>
      </c>
      <c r="W340" s="145" t="str">
        <f t="shared" si="41"/>
        <v>gering</v>
      </c>
      <c r="X340" s="78"/>
      <c r="Y340" s="78"/>
      <c r="Z340" s="78"/>
      <c r="AA340" s="78"/>
      <c r="AB340" s="65" t="str">
        <f>IF(K340='x. Dropdownmenüs'!$A$25,IF(OR(X340='x. Dropdownmenüs'!$A$42,Y340='x. Dropdownmenüs'!$A$46),"Tabelle 4. überprüfen","zulässig"),"anderer Versickerungstyp gewählt")</f>
        <v>anderer Versickerungstyp gewählt</v>
      </c>
      <c r="AC340" s="65" t="str">
        <f>IF(AND(K340='x. Dropdownmenüs'!$A$26,L340='x. Dropdownmenüs'!$A$33,W340="gering"),"Zulässig ohne Behandlung wenn Ae&lt;Av",IF(K340='x. Dropdownmenüs'!$A$26,IF(OR(W340="hoch",L340='x. Dropdownmenüs'!$A$33,X340='x. Dropdownmenüs'!$A$42,Y340='x. Dropdownmenüs'!$A$46),"Tabelle 4. überprüfen","zulässig"),"anderer Versickerungstyp gewählt"))</f>
        <v>anderer Versickerungstyp gewählt</v>
      </c>
      <c r="AD340" s="65" t="str">
        <f>IF(AND(K340='x. Dropdownmenüs'!$A$27,L340='x. Dropdownmenüs'!$A$33,W340="gering"),"Zulässig am Ort des Anfalls",IF(K340='x. Dropdownmenüs'!$A$27,IF(OR(W340="hoch",L340='x. Dropdownmenüs'!$A$33,X340='x. Dropdownmenüs'!$A$42,Y340='x. Dropdownmenüs'!$A$46),"Tabelle 4. überprüfen","zulässig"),"anderer Versickerungstyp gewählt"))</f>
        <v>anderer Versickerungstyp gewählt</v>
      </c>
      <c r="AE340" s="65" t="str">
        <f>IF(K340='x. Dropdownmenüs'!$A$28,IF(X340='x. Dropdownmenüs'!$A$42,"nicht zulässig",IF(OR(Y340='x. Dropdownmenüs'!$A$46),"Tabelle 4. überprüfen","zulässig mit Behandlung")),"anderer Versickerungstyp gewählt")</f>
        <v>anderer Versickerungstyp gewählt</v>
      </c>
      <c r="AF340" s="65" t="str">
        <f>IF(K340='x. Dropdownmenüs'!$A$29,"zulässig (beliebig kombinierbar)","anderer Versickerungstyp gewählt")</f>
        <v>anderer Versickerungstyp gewählt</v>
      </c>
    </row>
    <row r="341" spans="1:32" x14ac:dyDescent="0.2">
      <c r="A341" s="168"/>
      <c r="B341" s="169"/>
      <c r="C341" s="147"/>
      <c r="D341" s="129"/>
      <c r="E341" s="130"/>
      <c r="F341" s="131"/>
      <c r="G341" s="163"/>
      <c r="H341" s="135"/>
      <c r="I341" s="136" t="str">
        <f t="shared" si="35"/>
        <v/>
      </c>
      <c r="J341" s="137" t="str">
        <f t="shared" si="36"/>
        <v/>
      </c>
      <c r="K341" s="138"/>
      <c r="L341" s="78"/>
      <c r="M341" s="79"/>
      <c r="N341" s="76">
        <f t="shared" si="37"/>
        <v>0</v>
      </c>
      <c r="O341" s="143"/>
      <c r="P341" s="76">
        <f t="shared" si="38"/>
        <v>0</v>
      </c>
      <c r="Q341" s="143"/>
      <c r="R341" s="76">
        <f t="shared" si="39"/>
        <v>0</v>
      </c>
      <c r="S341" s="144"/>
      <c r="T341" s="76">
        <f>IF(S341='x. Dropdownmenüs'!$A$38,1,0)</f>
        <v>0</v>
      </c>
      <c r="U341" s="144"/>
      <c r="V341" s="76">
        <f t="shared" si="40"/>
        <v>0</v>
      </c>
      <c r="W341" s="145" t="str">
        <f t="shared" si="41"/>
        <v>gering</v>
      </c>
      <c r="X341" s="78"/>
      <c r="Y341" s="78"/>
      <c r="Z341" s="78"/>
      <c r="AA341" s="78"/>
      <c r="AB341" s="65" t="str">
        <f>IF(K341='x. Dropdownmenüs'!$A$25,IF(OR(X341='x. Dropdownmenüs'!$A$42,Y341='x. Dropdownmenüs'!$A$46),"Tabelle 4. überprüfen","zulässig"),"anderer Versickerungstyp gewählt")</f>
        <v>anderer Versickerungstyp gewählt</v>
      </c>
      <c r="AC341" s="65" t="str">
        <f>IF(AND(K341='x. Dropdownmenüs'!$A$26,L341='x. Dropdownmenüs'!$A$33,W341="gering"),"Zulässig ohne Behandlung wenn Ae&lt;Av",IF(K341='x. Dropdownmenüs'!$A$26,IF(OR(W341="hoch",L341='x. Dropdownmenüs'!$A$33,X341='x. Dropdownmenüs'!$A$42,Y341='x. Dropdownmenüs'!$A$46),"Tabelle 4. überprüfen","zulässig"),"anderer Versickerungstyp gewählt"))</f>
        <v>anderer Versickerungstyp gewählt</v>
      </c>
      <c r="AD341" s="65" t="str">
        <f>IF(AND(K341='x. Dropdownmenüs'!$A$27,L341='x. Dropdownmenüs'!$A$33,W341="gering"),"Zulässig am Ort des Anfalls",IF(K341='x. Dropdownmenüs'!$A$27,IF(OR(W341="hoch",L341='x. Dropdownmenüs'!$A$33,X341='x. Dropdownmenüs'!$A$42,Y341='x. Dropdownmenüs'!$A$46),"Tabelle 4. überprüfen","zulässig"),"anderer Versickerungstyp gewählt"))</f>
        <v>anderer Versickerungstyp gewählt</v>
      </c>
      <c r="AE341" s="65" t="str">
        <f>IF(K341='x. Dropdownmenüs'!$A$28,IF(X341='x. Dropdownmenüs'!$A$42,"nicht zulässig",IF(OR(Y341='x. Dropdownmenüs'!$A$46),"Tabelle 4. überprüfen","zulässig mit Behandlung")),"anderer Versickerungstyp gewählt")</f>
        <v>anderer Versickerungstyp gewählt</v>
      </c>
      <c r="AF341" s="65" t="str">
        <f>IF(K341='x. Dropdownmenüs'!$A$29,"zulässig (beliebig kombinierbar)","anderer Versickerungstyp gewählt")</f>
        <v>anderer Versickerungstyp gewählt</v>
      </c>
    </row>
    <row r="342" spans="1:32" x14ac:dyDescent="0.2">
      <c r="A342" s="168"/>
      <c r="B342" s="169"/>
      <c r="C342" s="147"/>
      <c r="D342" s="129"/>
      <c r="E342" s="130"/>
      <c r="F342" s="131"/>
      <c r="G342" s="163"/>
      <c r="H342" s="135"/>
      <c r="I342" s="136" t="str">
        <f t="shared" si="35"/>
        <v/>
      </c>
      <c r="J342" s="137" t="str">
        <f t="shared" si="36"/>
        <v/>
      </c>
      <c r="K342" s="138"/>
      <c r="L342" s="78"/>
      <c r="M342" s="79"/>
      <c r="N342" s="76">
        <f t="shared" si="37"/>
        <v>0</v>
      </c>
      <c r="O342" s="143"/>
      <c r="P342" s="76">
        <f t="shared" si="38"/>
        <v>0</v>
      </c>
      <c r="Q342" s="143"/>
      <c r="R342" s="76">
        <f t="shared" si="39"/>
        <v>0</v>
      </c>
      <c r="S342" s="144"/>
      <c r="T342" s="76">
        <f>IF(S342='x. Dropdownmenüs'!$A$38,1,0)</f>
        <v>0</v>
      </c>
      <c r="U342" s="144"/>
      <c r="V342" s="76">
        <f t="shared" si="40"/>
        <v>0</v>
      </c>
      <c r="W342" s="145" t="str">
        <f t="shared" si="41"/>
        <v>gering</v>
      </c>
      <c r="X342" s="78"/>
      <c r="Y342" s="78"/>
      <c r="Z342" s="78"/>
      <c r="AA342" s="78"/>
      <c r="AB342" s="65" t="str">
        <f>IF(K342='x. Dropdownmenüs'!$A$25,IF(OR(X342='x. Dropdownmenüs'!$A$42,Y342='x. Dropdownmenüs'!$A$46),"Tabelle 4. überprüfen","zulässig"),"anderer Versickerungstyp gewählt")</f>
        <v>anderer Versickerungstyp gewählt</v>
      </c>
      <c r="AC342" s="65" t="str">
        <f>IF(AND(K342='x. Dropdownmenüs'!$A$26,L342='x. Dropdownmenüs'!$A$33,W342="gering"),"Zulässig ohne Behandlung wenn Ae&lt;Av",IF(K342='x. Dropdownmenüs'!$A$26,IF(OR(W342="hoch",L342='x. Dropdownmenüs'!$A$33,X342='x. Dropdownmenüs'!$A$42,Y342='x. Dropdownmenüs'!$A$46),"Tabelle 4. überprüfen","zulässig"),"anderer Versickerungstyp gewählt"))</f>
        <v>anderer Versickerungstyp gewählt</v>
      </c>
      <c r="AD342" s="65" t="str">
        <f>IF(AND(K342='x. Dropdownmenüs'!$A$27,L342='x. Dropdownmenüs'!$A$33,W342="gering"),"Zulässig am Ort des Anfalls",IF(K342='x. Dropdownmenüs'!$A$27,IF(OR(W342="hoch",L342='x. Dropdownmenüs'!$A$33,X342='x. Dropdownmenüs'!$A$42,Y342='x. Dropdownmenüs'!$A$46),"Tabelle 4. überprüfen","zulässig"),"anderer Versickerungstyp gewählt"))</f>
        <v>anderer Versickerungstyp gewählt</v>
      </c>
      <c r="AE342" s="65" t="str">
        <f>IF(K342='x. Dropdownmenüs'!$A$28,IF(X342='x. Dropdownmenüs'!$A$42,"nicht zulässig",IF(OR(Y342='x. Dropdownmenüs'!$A$46),"Tabelle 4. überprüfen","zulässig mit Behandlung")),"anderer Versickerungstyp gewählt")</f>
        <v>anderer Versickerungstyp gewählt</v>
      </c>
      <c r="AF342" s="65" t="str">
        <f>IF(K342='x. Dropdownmenüs'!$A$29,"zulässig (beliebig kombinierbar)","anderer Versickerungstyp gewählt")</f>
        <v>anderer Versickerungstyp gewählt</v>
      </c>
    </row>
    <row r="343" spans="1:32" x14ac:dyDescent="0.2">
      <c r="A343" s="168"/>
      <c r="B343" s="169"/>
      <c r="C343" s="147"/>
      <c r="D343" s="129"/>
      <c r="E343" s="130"/>
      <c r="F343" s="131"/>
      <c r="G343" s="163"/>
      <c r="H343" s="135"/>
      <c r="I343" s="136" t="str">
        <f t="shared" si="35"/>
        <v/>
      </c>
      <c r="J343" s="137" t="str">
        <f t="shared" si="36"/>
        <v/>
      </c>
      <c r="K343" s="138"/>
      <c r="L343" s="78"/>
      <c r="M343" s="79"/>
      <c r="N343" s="76">
        <f t="shared" si="37"/>
        <v>0</v>
      </c>
      <c r="O343" s="143"/>
      <c r="P343" s="76">
        <f t="shared" si="38"/>
        <v>0</v>
      </c>
      <c r="Q343" s="143"/>
      <c r="R343" s="76">
        <f t="shared" si="39"/>
        <v>0</v>
      </c>
      <c r="S343" s="144"/>
      <c r="T343" s="76">
        <f>IF(S343='x. Dropdownmenüs'!$A$38,1,0)</f>
        <v>0</v>
      </c>
      <c r="U343" s="144"/>
      <c r="V343" s="76">
        <f t="shared" si="40"/>
        <v>0</v>
      </c>
      <c r="W343" s="145" t="str">
        <f t="shared" si="41"/>
        <v>gering</v>
      </c>
      <c r="X343" s="78"/>
      <c r="Y343" s="78"/>
      <c r="Z343" s="78"/>
      <c r="AA343" s="78"/>
      <c r="AB343" s="65" t="str">
        <f>IF(K343='x. Dropdownmenüs'!$A$25,IF(OR(X343='x. Dropdownmenüs'!$A$42,Y343='x. Dropdownmenüs'!$A$46),"Tabelle 4. überprüfen","zulässig"),"anderer Versickerungstyp gewählt")</f>
        <v>anderer Versickerungstyp gewählt</v>
      </c>
      <c r="AC343" s="65" t="str">
        <f>IF(AND(K343='x. Dropdownmenüs'!$A$26,L343='x. Dropdownmenüs'!$A$33,W343="gering"),"Zulässig ohne Behandlung wenn Ae&lt;Av",IF(K343='x. Dropdownmenüs'!$A$26,IF(OR(W343="hoch",L343='x. Dropdownmenüs'!$A$33,X343='x. Dropdownmenüs'!$A$42,Y343='x. Dropdownmenüs'!$A$46),"Tabelle 4. überprüfen","zulässig"),"anderer Versickerungstyp gewählt"))</f>
        <v>anderer Versickerungstyp gewählt</v>
      </c>
      <c r="AD343" s="65" t="str">
        <f>IF(AND(K343='x. Dropdownmenüs'!$A$27,L343='x. Dropdownmenüs'!$A$33,W343="gering"),"Zulässig am Ort des Anfalls",IF(K343='x. Dropdownmenüs'!$A$27,IF(OR(W343="hoch",L343='x. Dropdownmenüs'!$A$33,X343='x. Dropdownmenüs'!$A$42,Y343='x. Dropdownmenüs'!$A$46),"Tabelle 4. überprüfen","zulässig"),"anderer Versickerungstyp gewählt"))</f>
        <v>anderer Versickerungstyp gewählt</v>
      </c>
      <c r="AE343" s="65" t="str">
        <f>IF(K343='x. Dropdownmenüs'!$A$28,IF(X343='x. Dropdownmenüs'!$A$42,"nicht zulässig",IF(OR(Y343='x. Dropdownmenüs'!$A$46),"Tabelle 4. überprüfen","zulässig mit Behandlung")),"anderer Versickerungstyp gewählt")</f>
        <v>anderer Versickerungstyp gewählt</v>
      </c>
      <c r="AF343" s="65" t="str">
        <f>IF(K343='x. Dropdownmenüs'!$A$29,"zulässig (beliebig kombinierbar)","anderer Versickerungstyp gewählt")</f>
        <v>anderer Versickerungstyp gewählt</v>
      </c>
    </row>
    <row r="344" spans="1:32" x14ac:dyDescent="0.2">
      <c r="A344" s="168"/>
      <c r="B344" s="169"/>
      <c r="C344" s="147"/>
      <c r="D344" s="129"/>
      <c r="E344" s="130"/>
      <c r="F344" s="131"/>
      <c r="G344" s="163"/>
      <c r="H344" s="135"/>
      <c r="I344" s="136" t="str">
        <f t="shared" si="35"/>
        <v/>
      </c>
      <c r="J344" s="137" t="str">
        <f t="shared" si="36"/>
        <v/>
      </c>
      <c r="K344" s="138"/>
      <c r="L344" s="78"/>
      <c r="M344" s="79"/>
      <c r="N344" s="76">
        <f t="shared" si="37"/>
        <v>0</v>
      </c>
      <c r="O344" s="143"/>
      <c r="P344" s="76">
        <f t="shared" si="38"/>
        <v>0</v>
      </c>
      <c r="Q344" s="143"/>
      <c r="R344" s="76">
        <f t="shared" si="39"/>
        <v>0</v>
      </c>
      <c r="S344" s="144"/>
      <c r="T344" s="76">
        <f>IF(S344='x. Dropdownmenüs'!$A$38,1,0)</f>
        <v>0</v>
      </c>
      <c r="U344" s="144"/>
      <c r="V344" s="76">
        <f t="shared" si="40"/>
        <v>0</v>
      </c>
      <c r="W344" s="145" t="str">
        <f t="shared" si="41"/>
        <v>gering</v>
      </c>
      <c r="X344" s="78"/>
      <c r="Y344" s="78"/>
      <c r="Z344" s="78"/>
      <c r="AA344" s="78"/>
      <c r="AB344" s="65" t="str">
        <f>IF(K344='x. Dropdownmenüs'!$A$25,IF(OR(X344='x. Dropdownmenüs'!$A$42,Y344='x. Dropdownmenüs'!$A$46),"Tabelle 4. überprüfen","zulässig"),"anderer Versickerungstyp gewählt")</f>
        <v>anderer Versickerungstyp gewählt</v>
      </c>
      <c r="AC344" s="65" t="str">
        <f>IF(AND(K344='x. Dropdownmenüs'!$A$26,L344='x. Dropdownmenüs'!$A$33,W344="gering"),"Zulässig ohne Behandlung wenn Ae&lt;Av",IF(K344='x. Dropdownmenüs'!$A$26,IF(OR(W344="hoch",L344='x. Dropdownmenüs'!$A$33,X344='x. Dropdownmenüs'!$A$42,Y344='x. Dropdownmenüs'!$A$46),"Tabelle 4. überprüfen","zulässig"),"anderer Versickerungstyp gewählt"))</f>
        <v>anderer Versickerungstyp gewählt</v>
      </c>
      <c r="AD344" s="65" t="str">
        <f>IF(AND(K344='x. Dropdownmenüs'!$A$27,L344='x. Dropdownmenüs'!$A$33,W344="gering"),"Zulässig am Ort des Anfalls",IF(K344='x. Dropdownmenüs'!$A$27,IF(OR(W344="hoch",L344='x. Dropdownmenüs'!$A$33,X344='x. Dropdownmenüs'!$A$42,Y344='x. Dropdownmenüs'!$A$46),"Tabelle 4. überprüfen","zulässig"),"anderer Versickerungstyp gewählt"))</f>
        <v>anderer Versickerungstyp gewählt</v>
      </c>
      <c r="AE344" s="65" t="str">
        <f>IF(K344='x. Dropdownmenüs'!$A$28,IF(X344='x. Dropdownmenüs'!$A$42,"nicht zulässig",IF(OR(Y344='x. Dropdownmenüs'!$A$46),"Tabelle 4. überprüfen","zulässig mit Behandlung")),"anderer Versickerungstyp gewählt")</f>
        <v>anderer Versickerungstyp gewählt</v>
      </c>
      <c r="AF344" s="65" t="str">
        <f>IF(K344='x. Dropdownmenüs'!$A$29,"zulässig (beliebig kombinierbar)","anderer Versickerungstyp gewählt")</f>
        <v>anderer Versickerungstyp gewählt</v>
      </c>
    </row>
    <row r="345" spans="1:32" x14ac:dyDescent="0.2">
      <c r="A345" s="168"/>
      <c r="B345" s="169"/>
      <c r="C345" s="147"/>
      <c r="D345" s="129"/>
      <c r="E345" s="130"/>
      <c r="F345" s="131"/>
      <c r="G345" s="163"/>
      <c r="H345" s="135"/>
      <c r="I345" s="136" t="str">
        <f t="shared" si="35"/>
        <v/>
      </c>
      <c r="J345" s="137" t="str">
        <f t="shared" si="36"/>
        <v/>
      </c>
      <c r="K345" s="138"/>
      <c r="L345" s="78"/>
      <c r="M345" s="79"/>
      <c r="N345" s="76">
        <f t="shared" si="37"/>
        <v>0</v>
      </c>
      <c r="O345" s="143"/>
      <c r="P345" s="76">
        <f t="shared" si="38"/>
        <v>0</v>
      </c>
      <c r="Q345" s="143"/>
      <c r="R345" s="76">
        <f t="shared" si="39"/>
        <v>0</v>
      </c>
      <c r="S345" s="144"/>
      <c r="T345" s="76">
        <f>IF(S345='x. Dropdownmenüs'!$A$38,1,0)</f>
        <v>0</v>
      </c>
      <c r="U345" s="144"/>
      <c r="V345" s="76">
        <f t="shared" si="40"/>
        <v>0</v>
      </c>
      <c r="W345" s="145" t="str">
        <f t="shared" si="41"/>
        <v>gering</v>
      </c>
      <c r="X345" s="78"/>
      <c r="Y345" s="78"/>
      <c r="Z345" s="78"/>
      <c r="AA345" s="78"/>
      <c r="AB345" s="65" t="str">
        <f>IF(K345='x. Dropdownmenüs'!$A$25,IF(OR(X345='x. Dropdownmenüs'!$A$42,Y345='x. Dropdownmenüs'!$A$46),"Tabelle 4. überprüfen","zulässig"),"anderer Versickerungstyp gewählt")</f>
        <v>anderer Versickerungstyp gewählt</v>
      </c>
      <c r="AC345" s="65" t="str">
        <f>IF(AND(K345='x. Dropdownmenüs'!$A$26,L345='x. Dropdownmenüs'!$A$33,W345="gering"),"Zulässig ohne Behandlung wenn Ae&lt;Av",IF(K345='x. Dropdownmenüs'!$A$26,IF(OR(W345="hoch",L345='x. Dropdownmenüs'!$A$33,X345='x. Dropdownmenüs'!$A$42,Y345='x. Dropdownmenüs'!$A$46),"Tabelle 4. überprüfen","zulässig"),"anderer Versickerungstyp gewählt"))</f>
        <v>anderer Versickerungstyp gewählt</v>
      </c>
      <c r="AD345" s="65" t="str">
        <f>IF(AND(K345='x. Dropdownmenüs'!$A$27,L345='x. Dropdownmenüs'!$A$33,W345="gering"),"Zulässig am Ort des Anfalls",IF(K345='x. Dropdownmenüs'!$A$27,IF(OR(W345="hoch",L345='x. Dropdownmenüs'!$A$33,X345='x. Dropdownmenüs'!$A$42,Y345='x. Dropdownmenüs'!$A$46),"Tabelle 4. überprüfen","zulässig"),"anderer Versickerungstyp gewählt"))</f>
        <v>anderer Versickerungstyp gewählt</v>
      </c>
      <c r="AE345" s="65" t="str">
        <f>IF(K345='x. Dropdownmenüs'!$A$28,IF(X345='x. Dropdownmenüs'!$A$42,"nicht zulässig",IF(OR(Y345='x. Dropdownmenüs'!$A$46),"Tabelle 4. überprüfen","zulässig mit Behandlung")),"anderer Versickerungstyp gewählt")</f>
        <v>anderer Versickerungstyp gewählt</v>
      </c>
      <c r="AF345" s="65" t="str">
        <f>IF(K345='x. Dropdownmenüs'!$A$29,"zulässig (beliebig kombinierbar)","anderer Versickerungstyp gewählt")</f>
        <v>anderer Versickerungstyp gewählt</v>
      </c>
    </row>
    <row r="346" spans="1:32" x14ac:dyDescent="0.2">
      <c r="A346" s="168"/>
      <c r="B346" s="169"/>
      <c r="C346" s="147"/>
      <c r="D346" s="129"/>
      <c r="E346" s="130"/>
      <c r="F346" s="131"/>
      <c r="G346" s="163"/>
      <c r="H346" s="135"/>
      <c r="I346" s="136" t="str">
        <f t="shared" si="35"/>
        <v/>
      </c>
      <c r="J346" s="137" t="str">
        <f t="shared" si="36"/>
        <v/>
      </c>
      <c r="K346" s="138"/>
      <c r="L346" s="78"/>
      <c r="M346" s="79"/>
      <c r="N346" s="76">
        <f t="shared" si="37"/>
        <v>0</v>
      </c>
      <c r="O346" s="143"/>
      <c r="P346" s="76">
        <f t="shared" si="38"/>
        <v>0</v>
      </c>
      <c r="Q346" s="143"/>
      <c r="R346" s="76">
        <f t="shared" si="39"/>
        <v>0</v>
      </c>
      <c r="S346" s="144"/>
      <c r="T346" s="76">
        <f>IF(S346='x. Dropdownmenüs'!$A$38,1,0)</f>
        <v>0</v>
      </c>
      <c r="U346" s="144"/>
      <c r="V346" s="76">
        <f t="shared" si="40"/>
        <v>0</v>
      </c>
      <c r="W346" s="145" t="str">
        <f t="shared" si="41"/>
        <v>gering</v>
      </c>
      <c r="X346" s="78"/>
      <c r="Y346" s="78"/>
      <c r="Z346" s="78"/>
      <c r="AA346" s="78"/>
      <c r="AB346" s="65" t="str">
        <f>IF(K346='x. Dropdownmenüs'!$A$25,IF(OR(X346='x. Dropdownmenüs'!$A$42,Y346='x. Dropdownmenüs'!$A$46),"Tabelle 4. überprüfen","zulässig"),"anderer Versickerungstyp gewählt")</f>
        <v>anderer Versickerungstyp gewählt</v>
      </c>
      <c r="AC346" s="65" t="str">
        <f>IF(AND(K346='x. Dropdownmenüs'!$A$26,L346='x. Dropdownmenüs'!$A$33,W346="gering"),"Zulässig ohne Behandlung wenn Ae&lt;Av",IF(K346='x. Dropdownmenüs'!$A$26,IF(OR(W346="hoch",L346='x. Dropdownmenüs'!$A$33,X346='x. Dropdownmenüs'!$A$42,Y346='x. Dropdownmenüs'!$A$46),"Tabelle 4. überprüfen","zulässig"),"anderer Versickerungstyp gewählt"))</f>
        <v>anderer Versickerungstyp gewählt</v>
      </c>
      <c r="AD346" s="65" t="str">
        <f>IF(AND(K346='x. Dropdownmenüs'!$A$27,L346='x. Dropdownmenüs'!$A$33,W346="gering"),"Zulässig am Ort des Anfalls",IF(K346='x. Dropdownmenüs'!$A$27,IF(OR(W346="hoch",L346='x. Dropdownmenüs'!$A$33,X346='x. Dropdownmenüs'!$A$42,Y346='x. Dropdownmenüs'!$A$46),"Tabelle 4. überprüfen","zulässig"),"anderer Versickerungstyp gewählt"))</f>
        <v>anderer Versickerungstyp gewählt</v>
      </c>
      <c r="AE346" s="65" t="str">
        <f>IF(K346='x. Dropdownmenüs'!$A$28,IF(X346='x. Dropdownmenüs'!$A$42,"nicht zulässig",IF(OR(Y346='x. Dropdownmenüs'!$A$46),"Tabelle 4. überprüfen","zulässig mit Behandlung")),"anderer Versickerungstyp gewählt")</f>
        <v>anderer Versickerungstyp gewählt</v>
      </c>
      <c r="AF346" s="65" t="str">
        <f>IF(K346='x. Dropdownmenüs'!$A$29,"zulässig (beliebig kombinierbar)","anderer Versickerungstyp gewählt")</f>
        <v>anderer Versickerungstyp gewählt</v>
      </c>
    </row>
    <row r="347" spans="1:32" x14ac:dyDescent="0.2">
      <c r="A347" s="168"/>
      <c r="B347" s="169"/>
      <c r="C347" s="147"/>
      <c r="D347" s="129"/>
      <c r="E347" s="130"/>
      <c r="F347" s="131"/>
      <c r="G347" s="163"/>
      <c r="H347" s="135"/>
      <c r="I347" s="136" t="str">
        <f t="shared" si="35"/>
        <v/>
      </c>
      <c r="J347" s="137" t="str">
        <f t="shared" si="36"/>
        <v/>
      </c>
      <c r="K347" s="138"/>
      <c r="L347" s="78"/>
      <c r="M347" s="79"/>
      <c r="N347" s="76">
        <f t="shared" si="37"/>
        <v>0</v>
      </c>
      <c r="O347" s="143"/>
      <c r="P347" s="76">
        <f t="shared" si="38"/>
        <v>0</v>
      </c>
      <c r="Q347" s="143"/>
      <c r="R347" s="76">
        <f t="shared" si="39"/>
        <v>0</v>
      </c>
      <c r="S347" s="144"/>
      <c r="T347" s="76">
        <f>IF(S347='x. Dropdownmenüs'!$A$38,1,0)</f>
        <v>0</v>
      </c>
      <c r="U347" s="144"/>
      <c r="V347" s="76">
        <f t="shared" si="40"/>
        <v>0</v>
      </c>
      <c r="W347" s="145" t="str">
        <f t="shared" si="41"/>
        <v>gering</v>
      </c>
      <c r="X347" s="78"/>
      <c r="Y347" s="78"/>
      <c r="Z347" s="78"/>
      <c r="AA347" s="78"/>
      <c r="AB347" s="65" t="str">
        <f>IF(K347='x. Dropdownmenüs'!$A$25,IF(OR(X347='x. Dropdownmenüs'!$A$42,Y347='x. Dropdownmenüs'!$A$46),"Tabelle 4. überprüfen","zulässig"),"anderer Versickerungstyp gewählt")</f>
        <v>anderer Versickerungstyp gewählt</v>
      </c>
      <c r="AC347" s="65" t="str">
        <f>IF(AND(K347='x. Dropdownmenüs'!$A$26,L347='x. Dropdownmenüs'!$A$33,W347="gering"),"Zulässig ohne Behandlung wenn Ae&lt;Av",IF(K347='x. Dropdownmenüs'!$A$26,IF(OR(W347="hoch",L347='x. Dropdownmenüs'!$A$33,X347='x. Dropdownmenüs'!$A$42,Y347='x. Dropdownmenüs'!$A$46),"Tabelle 4. überprüfen","zulässig"),"anderer Versickerungstyp gewählt"))</f>
        <v>anderer Versickerungstyp gewählt</v>
      </c>
      <c r="AD347" s="65" t="str">
        <f>IF(AND(K347='x. Dropdownmenüs'!$A$27,L347='x. Dropdownmenüs'!$A$33,W347="gering"),"Zulässig am Ort des Anfalls",IF(K347='x. Dropdownmenüs'!$A$27,IF(OR(W347="hoch",L347='x. Dropdownmenüs'!$A$33,X347='x. Dropdownmenüs'!$A$42,Y347='x. Dropdownmenüs'!$A$46),"Tabelle 4. überprüfen","zulässig"),"anderer Versickerungstyp gewählt"))</f>
        <v>anderer Versickerungstyp gewählt</v>
      </c>
      <c r="AE347" s="65" t="str">
        <f>IF(K347='x. Dropdownmenüs'!$A$28,IF(X347='x. Dropdownmenüs'!$A$42,"nicht zulässig",IF(OR(Y347='x. Dropdownmenüs'!$A$46),"Tabelle 4. überprüfen","zulässig mit Behandlung")),"anderer Versickerungstyp gewählt")</f>
        <v>anderer Versickerungstyp gewählt</v>
      </c>
      <c r="AF347" s="65" t="str">
        <f>IF(K347='x. Dropdownmenüs'!$A$29,"zulässig (beliebig kombinierbar)","anderer Versickerungstyp gewählt")</f>
        <v>anderer Versickerungstyp gewählt</v>
      </c>
    </row>
    <row r="348" spans="1:32" x14ac:dyDescent="0.2">
      <c r="A348" s="168"/>
      <c r="B348" s="169"/>
      <c r="C348" s="147"/>
      <c r="D348" s="129"/>
      <c r="E348" s="130"/>
      <c r="F348" s="131"/>
      <c r="G348" s="163"/>
      <c r="H348" s="135"/>
      <c r="I348" s="136" t="str">
        <f t="shared" si="35"/>
        <v/>
      </c>
      <c r="J348" s="137" t="str">
        <f t="shared" si="36"/>
        <v/>
      </c>
      <c r="K348" s="138"/>
      <c r="L348" s="78"/>
      <c r="M348" s="79"/>
      <c r="N348" s="76">
        <f t="shared" si="37"/>
        <v>0</v>
      </c>
      <c r="O348" s="143"/>
      <c r="P348" s="76">
        <f t="shared" si="38"/>
        <v>0</v>
      </c>
      <c r="Q348" s="143"/>
      <c r="R348" s="76">
        <f t="shared" si="39"/>
        <v>0</v>
      </c>
      <c r="S348" s="144"/>
      <c r="T348" s="76">
        <f>IF(S348='x. Dropdownmenüs'!$A$38,1,0)</f>
        <v>0</v>
      </c>
      <c r="U348" s="144"/>
      <c r="V348" s="76">
        <f t="shared" si="40"/>
        <v>0</v>
      </c>
      <c r="W348" s="145" t="str">
        <f t="shared" si="41"/>
        <v>gering</v>
      </c>
      <c r="X348" s="78"/>
      <c r="Y348" s="78"/>
      <c r="Z348" s="78"/>
      <c r="AA348" s="78"/>
      <c r="AB348" s="65" t="str">
        <f>IF(K348='x. Dropdownmenüs'!$A$25,IF(OR(X348='x. Dropdownmenüs'!$A$42,Y348='x. Dropdownmenüs'!$A$46),"Tabelle 4. überprüfen","zulässig"),"anderer Versickerungstyp gewählt")</f>
        <v>anderer Versickerungstyp gewählt</v>
      </c>
      <c r="AC348" s="65" t="str">
        <f>IF(AND(K348='x. Dropdownmenüs'!$A$26,L348='x. Dropdownmenüs'!$A$33,W348="gering"),"Zulässig ohne Behandlung wenn Ae&lt;Av",IF(K348='x. Dropdownmenüs'!$A$26,IF(OR(W348="hoch",L348='x. Dropdownmenüs'!$A$33,X348='x. Dropdownmenüs'!$A$42,Y348='x. Dropdownmenüs'!$A$46),"Tabelle 4. überprüfen","zulässig"),"anderer Versickerungstyp gewählt"))</f>
        <v>anderer Versickerungstyp gewählt</v>
      </c>
      <c r="AD348" s="65" t="str">
        <f>IF(AND(K348='x. Dropdownmenüs'!$A$27,L348='x. Dropdownmenüs'!$A$33,W348="gering"),"Zulässig am Ort des Anfalls",IF(K348='x. Dropdownmenüs'!$A$27,IF(OR(W348="hoch",L348='x. Dropdownmenüs'!$A$33,X348='x. Dropdownmenüs'!$A$42,Y348='x. Dropdownmenüs'!$A$46),"Tabelle 4. überprüfen","zulässig"),"anderer Versickerungstyp gewählt"))</f>
        <v>anderer Versickerungstyp gewählt</v>
      </c>
      <c r="AE348" s="65" t="str">
        <f>IF(K348='x. Dropdownmenüs'!$A$28,IF(X348='x. Dropdownmenüs'!$A$42,"nicht zulässig",IF(OR(Y348='x. Dropdownmenüs'!$A$46),"Tabelle 4. überprüfen","zulässig mit Behandlung")),"anderer Versickerungstyp gewählt")</f>
        <v>anderer Versickerungstyp gewählt</v>
      </c>
      <c r="AF348" s="65" t="str">
        <f>IF(K348='x. Dropdownmenüs'!$A$29,"zulässig (beliebig kombinierbar)","anderer Versickerungstyp gewählt")</f>
        <v>anderer Versickerungstyp gewählt</v>
      </c>
    </row>
    <row r="349" spans="1:32" x14ac:dyDescent="0.2">
      <c r="A349" s="168"/>
      <c r="B349" s="169"/>
      <c r="C349" s="147"/>
      <c r="D349" s="129"/>
      <c r="E349" s="130"/>
      <c r="F349" s="131"/>
      <c r="G349" s="163"/>
      <c r="H349" s="135"/>
      <c r="I349" s="136" t="str">
        <f t="shared" si="35"/>
        <v/>
      </c>
      <c r="J349" s="137" t="str">
        <f t="shared" si="36"/>
        <v/>
      </c>
      <c r="K349" s="138"/>
      <c r="L349" s="78"/>
      <c r="M349" s="79"/>
      <c r="N349" s="76">
        <f t="shared" si="37"/>
        <v>0</v>
      </c>
      <c r="O349" s="143"/>
      <c r="P349" s="76">
        <f t="shared" si="38"/>
        <v>0</v>
      </c>
      <c r="Q349" s="143"/>
      <c r="R349" s="76">
        <f t="shared" si="39"/>
        <v>0</v>
      </c>
      <c r="S349" s="144"/>
      <c r="T349" s="76">
        <f>IF(S349='x. Dropdownmenüs'!$A$38,1,0)</f>
        <v>0</v>
      </c>
      <c r="U349" s="144"/>
      <c r="V349" s="76">
        <f t="shared" si="40"/>
        <v>0</v>
      </c>
      <c r="W349" s="145" t="str">
        <f t="shared" si="41"/>
        <v>gering</v>
      </c>
      <c r="X349" s="78"/>
      <c r="Y349" s="78"/>
      <c r="Z349" s="78"/>
      <c r="AA349" s="78"/>
      <c r="AB349" s="65" t="str">
        <f>IF(K349='x. Dropdownmenüs'!$A$25,IF(OR(X349='x. Dropdownmenüs'!$A$42,Y349='x. Dropdownmenüs'!$A$46),"Tabelle 4. überprüfen","zulässig"),"anderer Versickerungstyp gewählt")</f>
        <v>anderer Versickerungstyp gewählt</v>
      </c>
      <c r="AC349" s="65" t="str">
        <f>IF(AND(K349='x. Dropdownmenüs'!$A$26,L349='x. Dropdownmenüs'!$A$33,W349="gering"),"Zulässig ohne Behandlung wenn Ae&lt;Av",IF(K349='x. Dropdownmenüs'!$A$26,IF(OR(W349="hoch",L349='x. Dropdownmenüs'!$A$33,X349='x. Dropdownmenüs'!$A$42,Y349='x. Dropdownmenüs'!$A$46),"Tabelle 4. überprüfen","zulässig"),"anderer Versickerungstyp gewählt"))</f>
        <v>anderer Versickerungstyp gewählt</v>
      </c>
      <c r="AD349" s="65" t="str">
        <f>IF(AND(K349='x. Dropdownmenüs'!$A$27,L349='x. Dropdownmenüs'!$A$33,W349="gering"),"Zulässig am Ort des Anfalls",IF(K349='x. Dropdownmenüs'!$A$27,IF(OR(W349="hoch",L349='x. Dropdownmenüs'!$A$33,X349='x. Dropdownmenüs'!$A$42,Y349='x. Dropdownmenüs'!$A$46),"Tabelle 4. überprüfen","zulässig"),"anderer Versickerungstyp gewählt"))</f>
        <v>anderer Versickerungstyp gewählt</v>
      </c>
      <c r="AE349" s="65" t="str">
        <f>IF(K349='x. Dropdownmenüs'!$A$28,IF(X349='x. Dropdownmenüs'!$A$42,"nicht zulässig",IF(OR(Y349='x. Dropdownmenüs'!$A$46),"Tabelle 4. überprüfen","zulässig mit Behandlung")),"anderer Versickerungstyp gewählt")</f>
        <v>anderer Versickerungstyp gewählt</v>
      </c>
      <c r="AF349" s="65" t="str">
        <f>IF(K349='x. Dropdownmenüs'!$A$29,"zulässig (beliebig kombinierbar)","anderer Versickerungstyp gewählt")</f>
        <v>anderer Versickerungstyp gewählt</v>
      </c>
    </row>
    <row r="350" spans="1:32" x14ac:dyDescent="0.2">
      <c r="A350" s="168"/>
      <c r="B350" s="169"/>
      <c r="C350" s="147"/>
      <c r="D350" s="129"/>
      <c r="E350" s="130"/>
      <c r="F350" s="131"/>
      <c r="G350" s="163"/>
      <c r="H350" s="135"/>
      <c r="I350" s="136" t="str">
        <f t="shared" si="35"/>
        <v/>
      </c>
      <c r="J350" s="137" t="str">
        <f t="shared" si="36"/>
        <v/>
      </c>
      <c r="K350" s="138"/>
      <c r="L350" s="78"/>
      <c r="M350" s="79"/>
      <c r="N350" s="76">
        <f t="shared" si="37"/>
        <v>0</v>
      </c>
      <c r="O350" s="143"/>
      <c r="P350" s="76">
        <f t="shared" si="38"/>
        <v>0</v>
      </c>
      <c r="Q350" s="143"/>
      <c r="R350" s="76">
        <f t="shared" si="39"/>
        <v>0</v>
      </c>
      <c r="S350" s="144"/>
      <c r="T350" s="76">
        <f>IF(S350='x. Dropdownmenüs'!$A$38,1,0)</f>
        <v>0</v>
      </c>
      <c r="U350" s="144"/>
      <c r="V350" s="76">
        <f t="shared" si="40"/>
        <v>0</v>
      </c>
      <c r="W350" s="145" t="str">
        <f t="shared" si="41"/>
        <v>gering</v>
      </c>
      <c r="X350" s="78"/>
      <c r="Y350" s="78"/>
      <c r="Z350" s="78"/>
      <c r="AA350" s="78"/>
      <c r="AB350" s="65" t="str">
        <f>IF(K350='x. Dropdownmenüs'!$A$25,IF(OR(X350='x. Dropdownmenüs'!$A$42,Y350='x. Dropdownmenüs'!$A$46),"Tabelle 4. überprüfen","zulässig"),"anderer Versickerungstyp gewählt")</f>
        <v>anderer Versickerungstyp gewählt</v>
      </c>
      <c r="AC350" s="65" t="str">
        <f>IF(AND(K350='x. Dropdownmenüs'!$A$26,L350='x. Dropdownmenüs'!$A$33,W350="gering"),"Zulässig ohne Behandlung wenn Ae&lt;Av",IF(K350='x. Dropdownmenüs'!$A$26,IF(OR(W350="hoch",L350='x. Dropdownmenüs'!$A$33,X350='x. Dropdownmenüs'!$A$42,Y350='x. Dropdownmenüs'!$A$46),"Tabelle 4. überprüfen","zulässig"),"anderer Versickerungstyp gewählt"))</f>
        <v>anderer Versickerungstyp gewählt</v>
      </c>
      <c r="AD350" s="65" t="str">
        <f>IF(AND(K350='x. Dropdownmenüs'!$A$27,L350='x. Dropdownmenüs'!$A$33,W350="gering"),"Zulässig am Ort des Anfalls",IF(K350='x. Dropdownmenüs'!$A$27,IF(OR(W350="hoch",L350='x. Dropdownmenüs'!$A$33,X350='x. Dropdownmenüs'!$A$42,Y350='x. Dropdownmenüs'!$A$46),"Tabelle 4. überprüfen","zulässig"),"anderer Versickerungstyp gewählt"))</f>
        <v>anderer Versickerungstyp gewählt</v>
      </c>
      <c r="AE350" s="65" t="str">
        <f>IF(K350='x. Dropdownmenüs'!$A$28,IF(X350='x. Dropdownmenüs'!$A$42,"nicht zulässig",IF(OR(Y350='x. Dropdownmenüs'!$A$46),"Tabelle 4. überprüfen","zulässig mit Behandlung")),"anderer Versickerungstyp gewählt")</f>
        <v>anderer Versickerungstyp gewählt</v>
      </c>
      <c r="AF350" s="65" t="str">
        <f>IF(K350='x. Dropdownmenüs'!$A$29,"zulässig (beliebig kombinierbar)","anderer Versickerungstyp gewählt")</f>
        <v>anderer Versickerungstyp gewählt</v>
      </c>
    </row>
    <row r="351" spans="1:32" x14ac:dyDescent="0.2">
      <c r="A351" s="168"/>
      <c r="B351" s="169"/>
      <c r="C351" s="147"/>
      <c r="D351" s="129"/>
      <c r="E351" s="130"/>
      <c r="F351" s="131"/>
      <c r="G351" s="163"/>
      <c r="H351" s="135"/>
      <c r="I351" s="136" t="str">
        <f t="shared" si="35"/>
        <v/>
      </c>
      <c r="J351" s="137" t="str">
        <f t="shared" si="36"/>
        <v/>
      </c>
      <c r="K351" s="138"/>
      <c r="L351" s="78"/>
      <c r="M351" s="79"/>
      <c r="N351" s="76">
        <f t="shared" si="37"/>
        <v>0</v>
      </c>
      <c r="O351" s="143"/>
      <c r="P351" s="76">
        <f t="shared" si="38"/>
        <v>0</v>
      </c>
      <c r="Q351" s="143"/>
      <c r="R351" s="76">
        <f t="shared" si="39"/>
        <v>0</v>
      </c>
      <c r="S351" s="144"/>
      <c r="T351" s="76">
        <f>IF(S351='x. Dropdownmenüs'!$A$38,1,0)</f>
        <v>0</v>
      </c>
      <c r="U351" s="144"/>
      <c r="V351" s="76">
        <f t="shared" si="40"/>
        <v>0</v>
      </c>
      <c r="W351" s="145" t="str">
        <f t="shared" si="41"/>
        <v>gering</v>
      </c>
      <c r="X351" s="78"/>
      <c r="Y351" s="78"/>
      <c r="Z351" s="78"/>
      <c r="AA351" s="78"/>
      <c r="AB351" s="65" t="str">
        <f>IF(K351='x. Dropdownmenüs'!$A$25,IF(OR(X351='x. Dropdownmenüs'!$A$42,Y351='x. Dropdownmenüs'!$A$46),"Tabelle 4. überprüfen","zulässig"),"anderer Versickerungstyp gewählt")</f>
        <v>anderer Versickerungstyp gewählt</v>
      </c>
      <c r="AC351" s="65" t="str">
        <f>IF(AND(K351='x. Dropdownmenüs'!$A$26,L351='x. Dropdownmenüs'!$A$33,W351="gering"),"Zulässig ohne Behandlung wenn Ae&lt;Av",IF(K351='x. Dropdownmenüs'!$A$26,IF(OR(W351="hoch",L351='x. Dropdownmenüs'!$A$33,X351='x. Dropdownmenüs'!$A$42,Y351='x. Dropdownmenüs'!$A$46),"Tabelle 4. überprüfen","zulässig"),"anderer Versickerungstyp gewählt"))</f>
        <v>anderer Versickerungstyp gewählt</v>
      </c>
      <c r="AD351" s="65" t="str">
        <f>IF(AND(K351='x. Dropdownmenüs'!$A$27,L351='x. Dropdownmenüs'!$A$33,W351="gering"),"Zulässig am Ort des Anfalls",IF(K351='x. Dropdownmenüs'!$A$27,IF(OR(W351="hoch",L351='x. Dropdownmenüs'!$A$33,X351='x. Dropdownmenüs'!$A$42,Y351='x. Dropdownmenüs'!$A$46),"Tabelle 4. überprüfen","zulässig"),"anderer Versickerungstyp gewählt"))</f>
        <v>anderer Versickerungstyp gewählt</v>
      </c>
      <c r="AE351" s="65" t="str">
        <f>IF(K351='x. Dropdownmenüs'!$A$28,IF(X351='x. Dropdownmenüs'!$A$42,"nicht zulässig",IF(OR(Y351='x. Dropdownmenüs'!$A$46),"Tabelle 4. überprüfen","zulässig mit Behandlung")),"anderer Versickerungstyp gewählt")</f>
        <v>anderer Versickerungstyp gewählt</v>
      </c>
      <c r="AF351" s="65" t="str">
        <f>IF(K351='x. Dropdownmenüs'!$A$29,"zulässig (beliebig kombinierbar)","anderer Versickerungstyp gewählt")</f>
        <v>anderer Versickerungstyp gewählt</v>
      </c>
    </row>
    <row r="352" spans="1:32" x14ac:dyDescent="0.2">
      <c r="A352" s="168"/>
      <c r="B352" s="169"/>
      <c r="C352" s="147"/>
      <c r="D352" s="129"/>
      <c r="E352" s="130"/>
      <c r="F352" s="131"/>
      <c r="G352" s="163"/>
      <c r="H352" s="135"/>
      <c r="I352" s="136" t="str">
        <f t="shared" si="35"/>
        <v/>
      </c>
      <c r="J352" s="137" t="str">
        <f t="shared" si="36"/>
        <v/>
      </c>
      <c r="K352" s="138"/>
      <c r="L352" s="78"/>
      <c r="M352" s="79"/>
      <c r="N352" s="76">
        <f t="shared" si="37"/>
        <v>0</v>
      </c>
      <c r="O352" s="143"/>
      <c r="P352" s="76">
        <f t="shared" si="38"/>
        <v>0</v>
      </c>
      <c r="Q352" s="143"/>
      <c r="R352" s="76">
        <f t="shared" si="39"/>
        <v>0</v>
      </c>
      <c r="S352" s="144"/>
      <c r="T352" s="76">
        <f>IF(S352='x. Dropdownmenüs'!$A$38,1,0)</f>
        <v>0</v>
      </c>
      <c r="U352" s="144"/>
      <c r="V352" s="76">
        <f t="shared" si="40"/>
        <v>0</v>
      </c>
      <c r="W352" s="145" t="str">
        <f t="shared" si="41"/>
        <v>gering</v>
      </c>
      <c r="X352" s="78"/>
      <c r="Y352" s="78"/>
      <c r="Z352" s="78"/>
      <c r="AA352" s="78"/>
      <c r="AB352" s="65" t="str">
        <f>IF(K352='x. Dropdownmenüs'!$A$25,IF(OR(X352='x. Dropdownmenüs'!$A$42,Y352='x. Dropdownmenüs'!$A$46),"Tabelle 4. überprüfen","zulässig"),"anderer Versickerungstyp gewählt")</f>
        <v>anderer Versickerungstyp gewählt</v>
      </c>
      <c r="AC352" s="65" t="str">
        <f>IF(AND(K352='x. Dropdownmenüs'!$A$26,L352='x. Dropdownmenüs'!$A$33,W352="gering"),"Zulässig ohne Behandlung wenn Ae&lt;Av",IF(K352='x. Dropdownmenüs'!$A$26,IF(OR(W352="hoch",L352='x. Dropdownmenüs'!$A$33,X352='x. Dropdownmenüs'!$A$42,Y352='x. Dropdownmenüs'!$A$46),"Tabelle 4. überprüfen","zulässig"),"anderer Versickerungstyp gewählt"))</f>
        <v>anderer Versickerungstyp gewählt</v>
      </c>
      <c r="AD352" s="65" t="str">
        <f>IF(AND(K352='x. Dropdownmenüs'!$A$27,L352='x. Dropdownmenüs'!$A$33,W352="gering"),"Zulässig am Ort des Anfalls",IF(K352='x. Dropdownmenüs'!$A$27,IF(OR(W352="hoch",L352='x. Dropdownmenüs'!$A$33,X352='x. Dropdownmenüs'!$A$42,Y352='x. Dropdownmenüs'!$A$46),"Tabelle 4. überprüfen","zulässig"),"anderer Versickerungstyp gewählt"))</f>
        <v>anderer Versickerungstyp gewählt</v>
      </c>
      <c r="AE352" s="65" t="str">
        <f>IF(K352='x. Dropdownmenüs'!$A$28,IF(X352='x. Dropdownmenüs'!$A$42,"nicht zulässig",IF(OR(Y352='x. Dropdownmenüs'!$A$46),"Tabelle 4. überprüfen","zulässig mit Behandlung")),"anderer Versickerungstyp gewählt")</f>
        <v>anderer Versickerungstyp gewählt</v>
      </c>
      <c r="AF352" s="65" t="str">
        <f>IF(K352='x. Dropdownmenüs'!$A$29,"zulässig (beliebig kombinierbar)","anderer Versickerungstyp gewählt")</f>
        <v>anderer Versickerungstyp gewählt</v>
      </c>
    </row>
    <row r="353" spans="1:32" x14ac:dyDescent="0.2">
      <c r="A353" s="168"/>
      <c r="B353" s="169"/>
      <c r="C353" s="147"/>
      <c r="D353" s="129"/>
      <c r="E353" s="130"/>
      <c r="F353" s="131"/>
      <c r="G353" s="163"/>
      <c r="H353" s="135"/>
      <c r="I353" s="136" t="str">
        <f t="shared" si="35"/>
        <v/>
      </c>
      <c r="J353" s="137" t="str">
        <f t="shared" si="36"/>
        <v/>
      </c>
      <c r="K353" s="138"/>
      <c r="L353" s="78"/>
      <c r="M353" s="79"/>
      <c r="N353" s="76">
        <f t="shared" si="37"/>
        <v>0</v>
      </c>
      <c r="O353" s="143"/>
      <c r="P353" s="76">
        <f t="shared" si="38"/>
        <v>0</v>
      </c>
      <c r="Q353" s="143"/>
      <c r="R353" s="76">
        <f t="shared" si="39"/>
        <v>0</v>
      </c>
      <c r="S353" s="144"/>
      <c r="T353" s="76">
        <f>IF(S353='x. Dropdownmenüs'!$A$38,1,0)</f>
        <v>0</v>
      </c>
      <c r="U353" s="144"/>
      <c r="V353" s="76">
        <f t="shared" si="40"/>
        <v>0</v>
      </c>
      <c r="W353" s="145" t="str">
        <f t="shared" si="41"/>
        <v>gering</v>
      </c>
      <c r="X353" s="78"/>
      <c r="Y353" s="78"/>
      <c r="Z353" s="78"/>
      <c r="AA353" s="78"/>
      <c r="AB353" s="65" t="str">
        <f>IF(K353='x. Dropdownmenüs'!$A$25,IF(OR(X353='x. Dropdownmenüs'!$A$42,Y353='x. Dropdownmenüs'!$A$46),"Tabelle 4. überprüfen","zulässig"),"anderer Versickerungstyp gewählt")</f>
        <v>anderer Versickerungstyp gewählt</v>
      </c>
      <c r="AC353" s="65" t="str">
        <f>IF(AND(K353='x. Dropdownmenüs'!$A$26,L353='x. Dropdownmenüs'!$A$33,W353="gering"),"Zulässig ohne Behandlung wenn Ae&lt;Av",IF(K353='x. Dropdownmenüs'!$A$26,IF(OR(W353="hoch",L353='x. Dropdownmenüs'!$A$33,X353='x. Dropdownmenüs'!$A$42,Y353='x. Dropdownmenüs'!$A$46),"Tabelle 4. überprüfen","zulässig"),"anderer Versickerungstyp gewählt"))</f>
        <v>anderer Versickerungstyp gewählt</v>
      </c>
      <c r="AD353" s="65" t="str">
        <f>IF(AND(K353='x. Dropdownmenüs'!$A$27,L353='x. Dropdownmenüs'!$A$33,W353="gering"),"Zulässig am Ort des Anfalls",IF(K353='x. Dropdownmenüs'!$A$27,IF(OR(W353="hoch",L353='x. Dropdownmenüs'!$A$33,X353='x. Dropdownmenüs'!$A$42,Y353='x. Dropdownmenüs'!$A$46),"Tabelle 4. überprüfen","zulässig"),"anderer Versickerungstyp gewählt"))</f>
        <v>anderer Versickerungstyp gewählt</v>
      </c>
      <c r="AE353" s="65" t="str">
        <f>IF(K353='x. Dropdownmenüs'!$A$28,IF(X353='x. Dropdownmenüs'!$A$42,"nicht zulässig",IF(OR(Y353='x. Dropdownmenüs'!$A$46),"Tabelle 4. überprüfen","zulässig mit Behandlung")),"anderer Versickerungstyp gewählt")</f>
        <v>anderer Versickerungstyp gewählt</v>
      </c>
      <c r="AF353" s="65" t="str">
        <f>IF(K353='x. Dropdownmenüs'!$A$29,"zulässig (beliebig kombinierbar)","anderer Versickerungstyp gewählt")</f>
        <v>anderer Versickerungstyp gewählt</v>
      </c>
    </row>
    <row r="354" spans="1:32" x14ac:dyDescent="0.2">
      <c r="A354" s="168"/>
      <c r="B354" s="169"/>
      <c r="C354" s="147"/>
      <c r="D354" s="129"/>
      <c r="E354" s="130"/>
      <c r="F354" s="131"/>
      <c r="G354" s="163"/>
      <c r="H354" s="135"/>
      <c r="I354" s="136" t="str">
        <f t="shared" si="35"/>
        <v/>
      </c>
      <c r="J354" s="137" t="str">
        <f t="shared" si="36"/>
        <v/>
      </c>
      <c r="K354" s="138"/>
      <c r="L354" s="78"/>
      <c r="M354" s="79"/>
      <c r="N354" s="76">
        <f t="shared" si="37"/>
        <v>0</v>
      </c>
      <c r="O354" s="143"/>
      <c r="P354" s="76">
        <f t="shared" si="38"/>
        <v>0</v>
      </c>
      <c r="Q354" s="143"/>
      <c r="R354" s="76">
        <f t="shared" si="39"/>
        <v>0</v>
      </c>
      <c r="S354" s="144"/>
      <c r="T354" s="76">
        <f>IF(S354='x. Dropdownmenüs'!$A$38,1,0)</f>
        <v>0</v>
      </c>
      <c r="U354" s="144"/>
      <c r="V354" s="76">
        <f t="shared" si="40"/>
        <v>0</v>
      </c>
      <c r="W354" s="145" t="str">
        <f t="shared" si="41"/>
        <v>gering</v>
      </c>
      <c r="X354" s="78"/>
      <c r="Y354" s="78"/>
      <c r="Z354" s="78"/>
      <c r="AA354" s="78"/>
      <c r="AB354" s="65" t="str">
        <f>IF(K354='x. Dropdownmenüs'!$A$25,IF(OR(X354='x. Dropdownmenüs'!$A$42,Y354='x. Dropdownmenüs'!$A$46),"Tabelle 4. überprüfen","zulässig"),"anderer Versickerungstyp gewählt")</f>
        <v>anderer Versickerungstyp gewählt</v>
      </c>
      <c r="AC354" s="65" t="str">
        <f>IF(AND(K354='x. Dropdownmenüs'!$A$26,L354='x. Dropdownmenüs'!$A$33,W354="gering"),"Zulässig ohne Behandlung wenn Ae&lt;Av",IF(K354='x. Dropdownmenüs'!$A$26,IF(OR(W354="hoch",L354='x. Dropdownmenüs'!$A$33,X354='x. Dropdownmenüs'!$A$42,Y354='x. Dropdownmenüs'!$A$46),"Tabelle 4. überprüfen","zulässig"),"anderer Versickerungstyp gewählt"))</f>
        <v>anderer Versickerungstyp gewählt</v>
      </c>
      <c r="AD354" s="65" t="str">
        <f>IF(AND(K354='x. Dropdownmenüs'!$A$27,L354='x. Dropdownmenüs'!$A$33,W354="gering"),"Zulässig am Ort des Anfalls",IF(K354='x. Dropdownmenüs'!$A$27,IF(OR(W354="hoch",L354='x. Dropdownmenüs'!$A$33,X354='x. Dropdownmenüs'!$A$42,Y354='x. Dropdownmenüs'!$A$46),"Tabelle 4. überprüfen","zulässig"),"anderer Versickerungstyp gewählt"))</f>
        <v>anderer Versickerungstyp gewählt</v>
      </c>
      <c r="AE354" s="65" t="str">
        <f>IF(K354='x. Dropdownmenüs'!$A$28,IF(X354='x. Dropdownmenüs'!$A$42,"nicht zulässig",IF(OR(Y354='x. Dropdownmenüs'!$A$46),"Tabelle 4. überprüfen","zulässig mit Behandlung")),"anderer Versickerungstyp gewählt")</f>
        <v>anderer Versickerungstyp gewählt</v>
      </c>
      <c r="AF354" s="65" t="str">
        <f>IF(K354='x. Dropdownmenüs'!$A$29,"zulässig (beliebig kombinierbar)","anderer Versickerungstyp gewählt")</f>
        <v>anderer Versickerungstyp gewählt</v>
      </c>
    </row>
    <row r="355" spans="1:32" x14ac:dyDescent="0.2">
      <c r="A355" s="168"/>
      <c r="B355" s="169"/>
      <c r="C355" s="147"/>
      <c r="D355" s="129"/>
      <c r="E355" s="130"/>
      <c r="F355" s="131"/>
      <c r="G355" s="163"/>
      <c r="H355" s="135"/>
      <c r="I355" s="136" t="str">
        <f t="shared" si="35"/>
        <v/>
      </c>
      <c r="J355" s="137" t="str">
        <f t="shared" si="36"/>
        <v/>
      </c>
      <c r="K355" s="138"/>
      <c r="L355" s="78"/>
      <c r="M355" s="79"/>
      <c r="N355" s="76">
        <f t="shared" si="37"/>
        <v>0</v>
      </c>
      <c r="O355" s="143"/>
      <c r="P355" s="76">
        <f t="shared" si="38"/>
        <v>0</v>
      </c>
      <c r="Q355" s="143"/>
      <c r="R355" s="76">
        <f t="shared" si="39"/>
        <v>0</v>
      </c>
      <c r="S355" s="144"/>
      <c r="T355" s="76">
        <f>IF(S355='x. Dropdownmenüs'!$A$38,1,0)</f>
        <v>0</v>
      </c>
      <c r="U355" s="144"/>
      <c r="V355" s="76">
        <f t="shared" si="40"/>
        <v>0</v>
      </c>
      <c r="W355" s="145" t="str">
        <f t="shared" si="41"/>
        <v>gering</v>
      </c>
      <c r="X355" s="78"/>
      <c r="Y355" s="78"/>
      <c r="Z355" s="78"/>
      <c r="AA355" s="78"/>
      <c r="AB355" s="65" t="str">
        <f>IF(K355='x. Dropdownmenüs'!$A$25,IF(OR(X355='x. Dropdownmenüs'!$A$42,Y355='x. Dropdownmenüs'!$A$46),"Tabelle 4. überprüfen","zulässig"),"anderer Versickerungstyp gewählt")</f>
        <v>anderer Versickerungstyp gewählt</v>
      </c>
      <c r="AC355" s="65" t="str">
        <f>IF(AND(K355='x. Dropdownmenüs'!$A$26,L355='x. Dropdownmenüs'!$A$33,W355="gering"),"Zulässig ohne Behandlung wenn Ae&lt;Av",IF(K355='x. Dropdownmenüs'!$A$26,IF(OR(W355="hoch",L355='x. Dropdownmenüs'!$A$33,X355='x. Dropdownmenüs'!$A$42,Y355='x. Dropdownmenüs'!$A$46),"Tabelle 4. überprüfen","zulässig"),"anderer Versickerungstyp gewählt"))</f>
        <v>anderer Versickerungstyp gewählt</v>
      </c>
      <c r="AD355" s="65" t="str">
        <f>IF(AND(K355='x. Dropdownmenüs'!$A$27,L355='x. Dropdownmenüs'!$A$33,W355="gering"),"Zulässig am Ort des Anfalls",IF(K355='x. Dropdownmenüs'!$A$27,IF(OR(W355="hoch",L355='x. Dropdownmenüs'!$A$33,X355='x. Dropdownmenüs'!$A$42,Y355='x. Dropdownmenüs'!$A$46),"Tabelle 4. überprüfen","zulässig"),"anderer Versickerungstyp gewählt"))</f>
        <v>anderer Versickerungstyp gewählt</v>
      </c>
      <c r="AE355" s="65" t="str">
        <f>IF(K355='x. Dropdownmenüs'!$A$28,IF(X355='x. Dropdownmenüs'!$A$42,"nicht zulässig",IF(OR(Y355='x. Dropdownmenüs'!$A$46),"Tabelle 4. überprüfen","zulässig mit Behandlung")),"anderer Versickerungstyp gewählt")</f>
        <v>anderer Versickerungstyp gewählt</v>
      </c>
      <c r="AF355" s="65" t="str">
        <f>IF(K355='x. Dropdownmenüs'!$A$29,"zulässig (beliebig kombinierbar)","anderer Versickerungstyp gewählt")</f>
        <v>anderer Versickerungstyp gewählt</v>
      </c>
    </row>
    <row r="356" spans="1:32" x14ac:dyDescent="0.2">
      <c r="A356" s="168"/>
      <c r="B356" s="169"/>
      <c r="C356" s="147"/>
      <c r="D356" s="129"/>
      <c r="E356" s="130"/>
      <c r="F356" s="131"/>
      <c r="G356" s="163"/>
      <c r="H356" s="135"/>
      <c r="I356" s="136" t="str">
        <f t="shared" si="35"/>
        <v/>
      </c>
      <c r="J356" s="137" t="str">
        <f t="shared" si="36"/>
        <v/>
      </c>
      <c r="K356" s="138"/>
      <c r="L356" s="78"/>
      <c r="M356" s="79"/>
      <c r="N356" s="76">
        <f t="shared" si="37"/>
        <v>0</v>
      </c>
      <c r="O356" s="143"/>
      <c r="P356" s="76">
        <f t="shared" si="38"/>
        <v>0</v>
      </c>
      <c r="Q356" s="143"/>
      <c r="R356" s="76">
        <f t="shared" si="39"/>
        <v>0</v>
      </c>
      <c r="S356" s="144"/>
      <c r="T356" s="76">
        <f>IF(S356='x. Dropdownmenüs'!$A$38,1,0)</f>
        <v>0</v>
      </c>
      <c r="U356" s="144"/>
      <c r="V356" s="76">
        <f t="shared" si="40"/>
        <v>0</v>
      </c>
      <c r="W356" s="145" t="str">
        <f t="shared" si="41"/>
        <v>gering</v>
      </c>
      <c r="X356" s="78"/>
      <c r="Y356" s="78"/>
      <c r="Z356" s="78"/>
      <c r="AA356" s="78"/>
      <c r="AB356" s="65" t="str">
        <f>IF(K356='x. Dropdownmenüs'!$A$25,IF(OR(X356='x. Dropdownmenüs'!$A$42,Y356='x. Dropdownmenüs'!$A$46),"Tabelle 4. überprüfen","zulässig"),"anderer Versickerungstyp gewählt")</f>
        <v>anderer Versickerungstyp gewählt</v>
      </c>
      <c r="AC356" s="65" t="str">
        <f>IF(AND(K356='x. Dropdownmenüs'!$A$26,L356='x. Dropdownmenüs'!$A$33,W356="gering"),"Zulässig ohne Behandlung wenn Ae&lt;Av",IF(K356='x. Dropdownmenüs'!$A$26,IF(OR(W356="hoch",L356='x. Dropdownmenüs'!$A$33,X356='x. Dropdownmenüs'!$A$42,Y356='x. Dropdownmenüs'!$A$46),"Tabelle 4. überprüfen","zulässig"),"anderer Versickerungstyp gewählt"))</f>
        <v>anderer Versickerungstyp gewählt</v>
      </c>
      <c r="AD356" s="65" t="str">
        <f>IF(AND(K356='x. Dropdownmenüs'!$A$27,L356='x. Dropdownmenüs'!$A$33,W356="gering"),"Zulässig am Ort des Anfalls",IF(K356='x. Dropdownmenüs'!$A$27,IF(OR(W356="hoch",L356='x. Dropdownmenüs'!$A$33,X356='x. Dropdownmenüs'!$A$42,Y356='x. Dropdownmenüs'!$A$46),"Tabelle 4. überprüfen","zulässig"),"anderer Versickerungstyp gewählt"))</f>
        <v>anderer Versickerungstyp gewählt</v>
      </c>
      <c r="AE356" s="65" t="str">
        <f>IF(K356='x. Dropdownmenüs'!$A$28,IF(X356='x. Dropdownmenüs'!$A$42,"nicht zulässig",IF(OR(Y356='x. Dropdownmenüs'!$A$46),"Tabelle 4. überprüfen","zulässig mit Behandlung")),"anderer Versickerungstyp gewählt")</f>
        <v>anderer Versickerungstyp gewählt</v>
      </c>
      <c r="AF356" s="65" t="str">
        <f>IF(K356='x. Dropdownmenüs'!$A$29,"zulässig (beliebig kombinierbar)","anderer Versickerungstyp gewählt")</f>
        <v>anderer Versickerungstyp gewählt</v>
      </c>
    </row>
    <row r="357" spans="1:32" x14ac:dyDescent="0.2">
      <c r="A357" s="168"/>
      <c r="B357" s="169"/>
      <c r="C357" s="147"/>
      <c r="D357" s="129"/>
      <c r="E357" s="130"/>
      <c r="F357" s="131"/>
      <c r="G357" s="163"/>
      <c r="H357" s="135"/>
      <c r="I357" s="136" t="str">
        <f t="shared" si="35"/>
        <v/>
      </c>
      <c r="J357" s="137" t="str">
        <f t="shared" si="36"/>
        <v/>
      </c>
      <c r="K357" s="138"/>
      <c r="L357" s="78"/>
      <c r="M357" s="79"/>
      <c r="N357" s="76">
        <f t="shared" si="37"/>
        <v>0</v>
      </c>
      <c r="O357" s="143"/>
      <c r="P357" s="76">
        <f t="shared" si="38"/>
        <v>0</v>
      </c>
      <c r="Q357" s="143"/>
      <c r="R357" s="76">
        <f t="shared" si="39"/>
        <v>0</v>
      </c>
      <c r="S357" s="144"/>
      <c r="T357" s="76">
        <f>IF(S357='x. Dropdownmenüs'!$A$38,1,0)</f>
        <v>0</v>
      </c>
      <c r="U357" s="144"/>
      <c r="V357" s="76">
        <f t="shared" si="40"/>
        <v>0</v>
      </c>
      <c r="W357" s="145" t="str">
        <f t="shared" si="41"/>
        <v>gering</v>
      </c>
      <c r="X357" s="78"/>
      <c r="Y357" s="78"/>
      <c r="Z357" s="78"/>
      <c r="AA357" s="78"/>
      <c r="AB357" s="65" t="str">
        <f>IF(K357='x. Dropdownmenüs'!$A$25,IF(OR(X357='x. Dropdownmenüs'!$A$42,Y357='x. Dropdownmenüs'!$A$46),"Tabelle 4. überprüfen","zulässig"),"anderer Versickerungstyp gewählt")</f>
        <v>anderer Versickerungstyp gewählt</v>
      </c>
      <c r="AC357" s="65" t="str">
        <f>IF(AND(K357='x. Dropdownmenüs'!$A$26,L357='x. Dropdownmenüs'!$A$33,W357="gering"),"Zulässig ohne Behandlung wenn Ae&lt;Av",IF(K357='x. Dropdownmenüs'!$A$26,IF(OR(W357="hoch",L357='x. Dropdownmenüs'!$A$33,X357='x. Dropdownmenüs'!$A$42,Y357='x. Dropdownmenüs'!$A$46),"Tabelle 4. überprüfen","zulässig"),"anderer Versickerungstyp gewählt"))</f>
        <v>anderer Versickerungstyp gewählt</v>
      </c>
      <c r="AD357" s="65" t="str">
        <f>IF(AND(K357='x. Dropdownmenüs'!$A$27,L357='x. Dropdownmenüs'!$A$33,W357="gering"),"Zulässig am Ort des Anfalls",IF(K357='x. Dropdownmenüs'!$A$27,IF(OR(W357="hoch",L357='x. Dropdownmenüs'!$A$33,X357='x. Dropdownmenüs'!$A$42,Y357='x. Dropdownmenüs'!$A$46),"Tabelle 4. überprüfen","zulässig"),"anderer Versickerungstyp gewählt"))</f>
        <v>anderer Versickerungstyp gewählt</v>
      </c>
      <c r="AE357" s="65" t="str">
        <f>IF(K357='x. Dropdownmenüs'!$A$28,IF(X357='x. Dropdownmenüs'!$A$42,"nicht zulässig",IF(OR(Y357='x. Dropdownmenüs'!$A$46),"Tabelle 4. überprüfen","zulässig mit Behandlung")),"anderer Versickerungstyp gewählt")</f>
        <v>anderer Versickerungstyp gewählt</v>
      </c>
      <c r="AF357" s="65" t="str">
        <f>IF(K357='x. Dropdownmenüs'!$A$29,"zulässig (beliebig kombinierbar)","anderer Versickerungstyp gewählt")</f>
        <v>anderer Versickerungstyp gewählt</v>
      </c>
    </row>
    <row r="358" spans="1:32" x14ac:dyDescent="0.2">
      <c r="A358" s="168"/>
      <c r="B358" s="169"/>
      <c r="C358" s="147"/>
      <c r="D358" s="129"/>
      <c r="E358" s="130"/>
      <c r="F358" s="131"/>
      <c r="G358" s="163"/>
      <c r="H358" s="135"/>
      <c r="I358" s="136" t="str">
        <f t="shared" si="35"/>
        <v/>
      </c>
      <c r="J358" s="137" t="str">
        <f t="shared" si="36"/>
        <v/>
      </c>
      <c r="K358" s="138"/>
      <c r="L358" s="78"/>
      <c r="M358" s="79"/>
      <c r="N358" s="76">
        <f t="shared" si="37"/>
        <v>0</v>
      </c>
      <c r="O358" s="143"/>
      <c r="P358" s="76">
        <f t="shared" si="38"/>
        <v>0</v>
      </c>
      <c r="Q358" s="143"/>
      <c r="R358" s="76">
        <f t="shared" si="39"/>
        <v>0</v>
      </c>
      <c r="S358" s="144"/>
      <c r="T358" s="76">
        <f>IF(S358='x. Dropdownmenüs'!$A$38,1,0)</f>
        <v>0</v>
      </c>
      <c r="U358" s="144"/>
      <c r="V358" s="76">
        <f t="shared" si="40"/>
        <v>0</v>
      </c>
      <c r="W358" s="145" t="str">
        <f t="shared" si="41"/>
        <v>gering</v>
      </c>
      <c r="X358" s="78"/>
      <c r="Y358" s="78"/>
      <c r="Z358" s="78"/>
      <c r="AA358" s="78"/>
      <c r="AB358" s="65" t="str">
        <f>IF(K358='x. Dropdownmenüs'!$A$25,IF(OR(X358='x. Dropdownmenüs'!$A$42,Y358='x. Dropdownmenüs'!$A$46),"Tabelle 4. überprüfen","zulässig"),"anderer Versickerungstyp gewählt")</f>
        <v>anderer Versickerungstyp gewählt</v>
      </c>
      <c r="AC358" s="65" t="str">
        <f>IF(AND(K358='x. Dropdownmenüs'!$A$26,L358='x. Dropdownmenüs'!$A$33,W358="gering"),"Zulässig ohne Behandlung wenn Ae&lt;Av",IF(K358='x. Dropdownmenüs'!$A$26,IF(OR(W358="hoch",L358='x. Dropdownmenüs'!$A$33,X358='x. Dropdownmenüs'!$A$42,Y358='x. Dropdownmenüs'!$A$46),"Tabelle 4. überprüfen","zulässig"),"anderer Versickerungstyp gewählt"))</f>
        <v>anderer Versickerungstyp gewählt</v>
      </c>
      <c r="AD358" s="65" t="str">
        <f>IF(AND(K358='x. Dropdownmenüs'!$A$27,L358='x. Dropdownmenüs'!$A$33,W358="gering"),"Zulässig am Ort des Anfalls",IF(K358='x. Dropdownmenüs'!$A$27,IF(OR(W358="hoch",L358='x. Dropdownmenüs'!$A$33,X358='x. Dropdownmenüs'!$A$42,Y358='x. Dropdownmenüs'!$A$46),"Tabelle 4. überprüfen","zulässig"),"anderer Versickerungstyp gewählt"))</f>
        <v>anderer Versickerungstyp gewählt</v>
      </c>
      <c r="AE358" s="65" t="str">
        <f>IF(K358='x. Dropdownmenüs'!$A$28,IF(X358='x. Dropdownmenüs'!$A$42,"nicht zulässig",IF(OR(Y358='x. Dropdownmenüs'!$A$46),"Tabelle 4. überprüfen","zulässig mit Behandlung")),"anderer Versickerungstyp gewählt")</f>
        <v>anderer Versickerungstyp gewählt</v>
      </c>
      <c r="AF358" s="65" t="str">
        <f>IF(K358='x. Dropdownmenüs'!$A$29,"zulässig (beliebig kombinierbar)","anderer Versickerungstyp gewählt")</f>
        <v>anderer Versickerungstyp gewählt</v>
      </c>
    </row>
    <row r="359" spans="1:32" x14ac:dyDescent="0.2">
      <c r="A359" s="168"/>
      <c r="B359" s="169"/>
      <c r="C359" s="147"/>
      <c r="D359" s="129"/>
      <c r="E359" s="130"/>
      <c r="F359" s="131"/>
      <c r="G359" s="163"/>
      <c r="H359" s="135"/>
      <c r="I359" s="136" t="str">
        <f t="shared" si="35"/>
        <v/>
      </c>
      <c r="J359" s="137" t="str">
        <f t="shared" si="36"/>
        <v/>
      </c>
      <c r="K359" s="138"/>
      <c r="L359" s="78"/>
      <c r="M359" s="79"/>
      <c r="N359" s="76">
        <f t="shared" si="37"/>
        <v>0</v>
      </c>
      <c r="O359" s="143"/>
      <c r="P359" s="76">
        <f t="shared" si="38"/>
        <v>0</v>
      </c>
      <c r="Q359" s="143"/>
      <c r="R359" s="76">
        <f t="shared" si="39"/>
        <v>0</v>
      </c>
      <c r="S359" s="144"/>
      <c r="T359" s="76">
        <f>IF(S359='x. Dropdownmenüs'!$A$38,1,0)</f>
        <v>0</v>
      </c>
      <c r="U359" s="144"/>
      <c r="V359" s="76">
        <f t="shared" si="40"/>
        <v>0</v>
      </c>
      <c r="W359" s="145" t="str">
        <f t="shared" si="41"/>
        <v>gering</v>
      </c>
      <c r="X359" s="78"/>
      <c r="Y359" s="78"/>
      <c r="Z359" s="78"/>
      <c r="AA359" s="78"/>
      <c r="AB359" s="65" t="str">
        <f>IF(K359='x. Dropdownmenüs'!$A$25,IF(OR(X359='x. Dropdownmenüs'!$A$42,Y359='x. Dropdownmenüs'!$A$46),"Tabelle 4. überprüfen","zulässig"),"anderer Versickerungstyp gewählt")</f>
        <v>anderer Versickerungstyp gewählt</v>
      </c>
      <c r="AC359" s="65" t="str">
        <f>IF(AND(K359='x. Dropdownmenüs'!$A$26,L359='x. Dropdownmenüs'!$A$33,W359="gering"),"Zulässig ohne Behandlung wenn Ae&lt;Av",IF(K359='x. Dropdownmenüs'!$A$26,IF(OR(W359="hoch",L359='x. Dropdownmenüs'!$A$33,X359='x. Dropdownmenüs'!$A$42,Y359='x. Dropdownmenüs'!$A$46),"Tabelle 4. überprüfen","zulässig"),"anderer Versickerungstyp gewählt"))</f>
        <v>anderer Versickerungstyp gewählt</v>
      </c>
      <c r="AD359" s="65" t="str">
        <f>IF(AND(K359='x. Dropdownmenüs'!$A$27,L359='x. Dropdownmenüs'!$A$33,W359="gering"),"Zulässig am Ort des Anfalls",IF(K359='x. Dropdownmenüs'!$A$27,IF(OR(W359="hoch",L359='x. Dropdownmenüs'!$A$33,X359='x. Dropdownmenüs'!$A$42,Y359='x. Dropdownmenüs'!$A$46),"Tabelle 4. überprüfen","zulässig"),"anderer Versickerungstyp gewählt"))</f>
        <v>anderer Versickerungstyp gewählt</v>
      </c>
      <c r="AE359" s="65" t="str">
        <f>IF(K359='x. Dropdownmenüs'!$A$28,IF(X359='x. Dropdownmenüs'!$A$42,"nicht zulässig",IF(OR(Y359='x. Dropdownmenüs'!$A$46),"Tabelle 4. überprüfen","zulässig mit Behandlung")),"anderer Versickerungstyp gewählt")</f>
        <v>anderer Versickerungstyp gewählt</v>
      </c>
      <c r="AF359" s="65" t="str">
        <f>IF(K359='x. Dropdownmenüs'!$A$29,"zulässig (beliebig kombinierbar)","anderer Versickerungstyp gewählt")</f>
        <v>anderer Versickerungstyp gewählt</v>
      </c>
    </row>
    <row r="360" spans="1:32" x14ac:dyDescent="0.2">
      <c r="A360" s="168"/>
      <c r="B360" s="169"/>
      <c r="C360" s="147"/>
      <c r="D360" s="129"/>
      <c r="E360" s="130"/>
      <c r="F360" s="131"/>
      <c r="G360" s="163"/>
      <c r="H360" s="135"/>
      <c r="I360" s="136" t="str">
        <f t="shared" si="35"/>
        <v/>
      </c>
      <c r="J360" s="137" t="str">
        <f t="shared" si="36"/>
        <v/>
      </c>
      <c r="K360" s="138"/>
      <c r="L360" s="78"/>
      <c r="M360" s="79"/>
      <c r="N360" s="76">
        <f t="shared" si="37"/>
        <v>0</v>
      </c>
      <c r="O360" s="143"/>
      <c r="P360" s="76">
        <f t="shared" si="38"/>
        <v>0</v>
      </c>
      <c r="Q360" s="143"/>
      <c r="R360" s="76">
        <f t="shared" si="39"/>
        <v>0</v>
      </c>
      <c r="S360" s="144"/>
      <c r="T360" s="76">
        <f>IF(S360='x. Dropdownmenüs'!$A$38,1,0)</f>
        <v>0</v>
      </c>
      <c r="U360" s="144"/>
      <c r="V360" s="76">
        <f t="shared" si="40"/>
        <v>0</v>
      </c>
      <c r="W360" s="145" t="str">
        <f t="shared" si="41"/>
        <v>gering</v>
      </c>
      <c r="X360" s="78"/>
      <c r="Y360" s="78"/>
      <c r="Z360" s="78"/>
      <c r="AA360" s="78"/>
      <c r="AB360" s="65" t="str">
        <f>IF(K360='x. Dropdownmenüs'!$A$25,IF(OR(X360='x. Dropdownmenüs'!$A$42,Y360='x. Dropdownmenüs'!$A$46),"Tabelle 4. überprüfen","zulässig"),"anderer Versickerungstyp gewählt")</f>
        <v>anderer Versickerungstyp gewählt</v>
      </c>
      <c r="AC360" s="65" t="str">
        <f>IF(AND(K360='x. Dropdownmenüs'!$A$26,L360='x. Dropdownmenüs'!$A$33,W360="gering"),"Zulässig ohne Behandlung wenn Ae&lt;Av",IF(K360='x. Dropdownmenüs'!$A$26,IF(OR(W360="hoch",L360='x. Dropdownmenüs'!$A$33,X360='x. Dropdownmenüs'!$A$42,Y360='x. Dropdownmenüs'!$A$46),"Tabelle 4. überprüfen","zulässig"),"anderer Versickerungstyp gewählt"))</f>
        <v>anderer Versickerungstyp gewählt</v>
      </c>
      <c r="AD360" s="65" t="str">
        <f>IF(AND(K360='x. Dropdownmenüs'!$A$27,L360='x. Dropdownmenüs'!$A$33,W360="gering"),"Zulässig am Ort des Anfalls",IF(K360='x. Dropdownmenüs'!$A$27,IF(OR(W360="hoch",L360='x. Dropdownmenüs'!$A$33,X360='x. Dropdownmenüs'!$A$42,Y360='x. Dropdownmenüs'!$A$46),"Tabelle 4. überprüfen","zulässig"),"anderer Versickerungstyp gewählt"))</f>
        <v>anderer Versickerungstyp gewählt</v>
      </c>
      <c r="AE360" s="65" t="str">
        <f>IF(K360='x. Dropdownmenüs'!$A$28,IF(X360='x. Dropdownmenüs'!$A$42,"nicht zulässig",IF(OR(Y360='x. Dropdownmenüs'!$A$46),"Tabelle 4. überprüfen","zulässig mit Behandlung")),"anderer Versickerungstyp gewählt")</f>
        <v>anderer Versickerungstyp gewählt</v>
      </c>
      <c r="AF360" s="65" t="str">
        <f>IF(K360='x. Dropdownmenüs'!$A$29,"zulässig (beliebig kombinierbar)","anderer Versickerungstyp gewählt")</f>
        <v>anderer Versickerungstyp gewählt</v>
      </c>
    </row>
    <row r="361" spans="1:32" x14ac:dyDescent="0.2">
      <c r="A361" s="168"/>
      <c r="B361" s="169"/>
      <c r="C361" s="147"/>
      <c r="D361" s="129"/>
      <c r="E361" s="130"/>
      <c r="F361" s="131"/>
      <c r="G361" s="163"/>
      <c r="H361" s="135"/>
      <c r="I361" s="136" t="str">
        <f t="shared" si="35"/>
        <v/>
      </c>
      <c r="J361" s="137" t="str">
        <f t="shared" si="36"/>
        <v/>
      </c>
      <c r="K361" s="138"/>
      <c r="L361" s="78"/>
      <c r="M361" s="79"/>
      <c r="N361" s="76">
        <f t="shared" si="37"/>
        <v>0</v>
      </c>
      <c r="O361" s="143"/>
      <c r="P361" s="76">
        <f t="shared" si="38"/>
        <v>0</v>
      </c>
      <c r="Q361" s="143"/>
      <c r="R361" s="76">
        <f t="shared" si="39"/>
        <v>0</v>
      </c>
      <c r="S361" s="144"/>
      <c r="T361" s="76">
        <f>IF(S361='x. Dropdownmenüs'!$A$38,1,0)</f>
        <v>0</v>
      </c>
      <c r="U361" s="144"/>
      <c r="V361" s="76">
        <f t="shared" si="40"/>
        <v>0</v>
      </c>
      <c r="W361" s="145" t="str">
        <f t="shared" si="41"/>
        <v>gering</v>
      </c>
      <c r="X361" s="78"/>
      <c r="Y361" s="78"/>
      <c r="Z361" s="78"/>
      <c r="AA361" s="78"/>
      <c r="AB361" s="65" t="str">
        <f>IF(K361='x. Dropdownmenüs'!$A$25,IF(OR(X361='x. Dropdownmenüs'!$A$42,Y361='x. Dropdownmenüs'!$A$46),"Tabelle 4. überprüfen","zulässig"),"anderer Versickerungstyp gewählt")</f>
        <v>anderer Versickerungstyp gewählt</v>
      </c>
      <c r="AC361" s="65" t="str">
        <f>IF(AND(K361='x. Dropdownmenüs'!$A$26,L361='x. Dropdownmenüs'!$A$33,W361="gering"),"Zulässig ohne Behandlung wenn Ae&lt;Av",IF(K361='x. Dropdownmenüs'!$A$26,IF(OR(W361="hoch",L361='x. Dropdownmenüs'!$A$33,X361='x. Dropdownmenüs'!$A$42,Y361='x. Dropdownmenüs'!$A$46),"Tabelle 4. überprüfen","zulässig"),"anderer Versickerungstyp gewählt"))</f>
        <v>anderer Versickerungstyp gewählt</v>
      </c>
      <c r="AD361" s="65" t="str">
        <f>IF(AND(K361='x. Dropdownmenüs'!$A$27,L361='x. Dropdownmenüs'!$A$33,W361="gering"),"Zulässig am Ort des Anfalls",IF(K361='x. Dropdownmenüs'!$A$27,IF(OR(W361="hoch",L361='x. Dropdownmenüs'!$A$33,X361='x. Dropdownmenüs'!$A$42,Y361='x. Dropdownmenüs'!$A$46),"Tabelle 4. überprüfen","zulässig"),"anderer Versickerungstyp gewählt"))</f>
        <v>anderer Versickerungstyp gewählt</v>
      </c>
      <c r="AE361" s="65" t="str">
        <f>IF(K361='x. Dropdownmenüs'!$A$28,IF(X361='x. Dropdownmenüs'!$A$42,"nicht zulässig",IF(OR(Y361='x. Dropdownmenüs'!$A$46),"Tabelle 4. überprüfen","zulässig mit Behandlung")),"anderer Versickerungstyp gewählt")</f>
        <v>anderer Versickerungstyp gewählt</v>
      </c>
      <c r="AF361" s="65" t="str">
        <f>IF(K361='x. Dropdownmenüs'!$A$29,"zulässig (beliebig kombinierbar)","anderer Versickerungstyp gewählt")</f>
        <v>anderer Versickerungstyp gewählt</v>
      </c>
    </row>
    <row r="362" spans="1:32" x14ac:dyDescent="0.2">
      <c r="A362" s="168"/>
      <c r="B362" s="169"/>
      <c r="C362" s="147"/>
      <c r="D362" s="129"/>
      <c r="E362" s="130"/>
      <c r="F362" s="131"/>
      <c r="G362" s="163"/>
      <c r="H362" s="135"/>
      <c r="I362" s="136" t="str">
        <f t="shared" si="35"/>
        <v/>
      </c>
      <c r="J362" s="137" t="str">
        <f t="shared" si="36"/>
        <v/>
      </c>
      <c r="K362" s="138"/>
      <c r="L362" s="78"/>
      <c r="M362" s="79"/>
      <c r="N362" s="76">
        <f t="shared" si="37"/>
        <v>0</v>
      </c>
      <c r="O362" s="143"/>
      <c r="P362" s="76">
        <f t="shared" si="38"/>
        <v>0</v>
      </c>
      <c r="Q362" s="143"/>
      <c r="R362" s="76">
        <f t="shared" si="39"/>
        <v>0</v>
      </c>
      <c r="S362" s="144"/>
      <c r="T362" s="76">
        <f>IF(S362='x. Dropdownmenüs'!$A$38,1,0)</f>
        <v>0</v>
      </c>
      <c r="U362" s="144"/>
      <c r="V362" s="76">
        <f t="shared" si="40"/>
        <v>0</v>
      </c>
      <c r="W362" s="145" t="str">
        <f t="shared" si="41"/>
        <v>gering</v>
      </c>
      <c r="X362" s="78"/>
      <c r="Y362" s="78"/>
      <c r="Z362" s="78"/>
      <c r="AA362" s="78"/>
      <c r="AB362" s="65" t="str">
        <f>IF(K362='x. Dropdownmenüs'!$A$25,IF(OR(X362='x. Dropdownmenüs'!$A$42,Y362='x. Dropdownmenüs'!$A$46),"Tabelle 4. überprüfen","zulässig"),"anderer Versickerungstyp gewählt")</f>
        <v>anderer Versickerungstyp gewählt</v>
      </c>
      <c r="AC362" s="65" t="str">
        <f>IF(AND(K362='x. Dropdownmenüs'!$A$26,L362='x. Dropdownmenüs'!$A$33,W362="gering"),"Zulässig ohne Behandlung wenn Ae&lt;Av",IF(K362='x. Dropdownmenüs'!$A$26,IF(OR(W362="hoch",L362='x. Dropdownmenüs'!$A$33,X362='x. Dropdownmenüs'!$A$42,Y362='x. Dropdownmenüs'!$A$46),"Tabelle 4. überprüfen","zulässig"),"anderer Versickerungstyp gewählt"))</f>
        <v>anderer Versickerungstyp gewählt</v>
      </c>
      <c r="AD362" s="65" t="str">
        <f>IF(AND(K362='x. Dropdownmenüs'!$A$27,L362='x. Dropdownmenüs'!$A$33,W362="gering"),"Zulässig am Ort des Anfalls",IF(K362='x. Dropdownmenüs'!$A$27,IF(OR(W362="hoch",L362='x. Dropdownmenüs'!$A$33,X362='x. Dropdownmenüs'!$A$42,Y362='x. Dropdownmenüs'!$A$46),"Tabelle 4. überprüfen","zulässig"),"anderer Versickerungstyp gewählt"))</f>
        <v>anderer Versickerungstyp gewählt</v>
      </c>
      <c r="AE362" s="65" t="str">
        <f>IF(K362='x. Dropdownmenüs'!$A$28,IF(X362='x. Dropdownmenüs'!$A$42,"nicht zulässig",IF(OR(Y362='x. Dropdownmenüs'!$A$46),"Tabelle 4. überprüfen","zulässig mit Behandlung")),"anderer Versickerungstyp gewählt")</f>
        <v>anderer Versickerungstyp gewählt</v>
      </c>
      <c r="AF362" s="65" t="str">
        <f>IF(K362='x. Dropdownmenüs'!$A$29,"zulässig (beliebig kombinierbar)","anderer Versickerungstyp gewählt")</f>
        <v>anderer Versickerungstyp gewählt</v>
      </c>
    </row>
    <row r="363" spans="1:32" x14ac:dyDescent="0.2">
      <c r="A363" s="168"/>
      <c r="B363" s="169"/>
      <c r="C363" s="147"/>
      <c r="D363" s="129"/>
      <c r="E363" s="130"/>
      <c r="F363" s="131"/>
      <c r="G363" s="163"/>
      <c r="H363" s="135"/>
      <c r="I363" s="136" t="str">
        <f t="shared" si="35"/>
        <v/>
      </c>
      <c r="J363" s="137" t="str">
        <f t="shared" si="36"/>
        <v/>
      </c>
      <c r="K363" s="138"/>
      <c r="L363" s="78"/>
      <c r="M363" s="79"/>
      <c r="N363" s="76">
        <f t="shared" si="37"/>
        <v>0</v>
      </c>
      <c r="O363" s="143"/>
      <c r="P363" s="76">
        <f t="shared" si="38"/>
        <v>0</v>
      </c>
      <c r="Q363" s="143"/>
      <c r="R363" s="76">
        <f t="shared" si="39"/>
        <v>0</v>
      </c>
      <c r="S363" s="144"/>
      <c r="T363" s="76">
        <f>IF(S363='x. Dropdownmenüs'!$A$38,1,0)</f>
        <v>0</v>
      </c>
      <c r="U363" s="144"/>
      <c r="V363" s="76">
        <f t="shared" si="40"/>
        <v>0</v>
      </c>
      <c r="W363" s="145" t="str">
        <f t="shared" si="41"/>
        <v>gering</v>
      </c>
      <c r="X363" s="78"/>
      <c r="Y363" s="78"/>
      <c r="Z363" s="78"/>
      <c r="AA363" s="78"/>
      <c r="AB363" s="65" t="str">
        <f>IF(K363='x. Dropdownmenüs'!$A$25,IF(OR(X363='x. Dropdownmenüs'!$A$42,Y363='x. Dropdownmenüs'!$A$46),"Tabelle 4. überprüfen","zulässig"),"anderer Versickerungstyp gewählt")</f>
        <v>anderer Versickerungstyp gewählt</v>
      </c>
      <c r="AC363" s="65" t="str">
        <f>IF(AND(K363='x. Dropdownmenüs'!$A$26,L363='x. Dropdownmenüs'!$A$33,W363="gering"),"Zulässig ohne Behandlung wenn Ae&lt;Av",IF(K363='x. Dropdownmenüs'!$A$26,IF(OR(W363="hoch",L363='x. Dropdownmenüs'!$A$33,X363='x. Dropdownmenüs'!$A$42,Y363='x. Dropdownmenüs'!$A$46),"Tabelle 4. überprüfen","zulässig"),"anderer Versickerungstyp gewählt"))</f>
        <v>anderer Versickerungstyp gewählt</v>
      </c>
      <c r="AD363" s="65" t="str">
        <f>IF(AND(K363='x. Dropdownmenüs'!$A$27,L363='x. Dropdownmenüs'!$A$33,W363="gering"),"Zulässig am Ort des Anfalls",IF(K363='x. Dropdownmenüs'!$A$27,IF(OR(W363="hoch",L363='x. Dropdownmenüs'!$A$33,X363='x. Dropdownmenüs'!$A$42,Y363='x. Dropdownmenüs'!$A$46),"Tabelle 4. überprüfen","zulässig"),"anderer Versickerungstyp gewählt"))</f>
        <v>anderer Versickerungstyp gewählt</v>
      </c>
      <c r="AE363" s="65" t="str">
        <f>IF(K363='x. Dropdownmenüs'!$A$28,IF(X363='x. Dropdownmenüs'!$A$42,"nicht zulässig",IF(OR(Y363='x. Dropdownmenüs'!$A$46),"Tabelle 4. überprüfen","zulässig mit Behandlung")),"anderer Versickerungstyp gewählt")</f>
        <v>anderer Versickerungstyp gewählt</v>
      </c>
      <c r="AF363" s="65" t="str">
        <f>IF(K363='x. Dropdownmenüs'!$A$29,"zulässig (beliebig kombinierbar)","anderer Versickerungstyp gewählt")</f>
        <v>anderer Versickerungstyp gewählt</v>
      </c>
    </row>
    <row r="364" spans="1:32" x14ac:dyDescent="0.2">
      <c r="A364" s="168"/>
      <c r="B364" s="169"/>
      <c r="C364" s="147"/>
      <c r="D364" s="129"/>
      <c r="E364" s="130"/>
      <c r="F364" s="131"/>
      <c r="G364" s="163"/>
      <c r="H364" s="135"/>
      <c r="I364" s="136" t="str">
        <f t="shared" si="35"/>
        <v/>
      </c>
      <c r="J364" s="137" t="str">
        <f t="shared" si="36"/>
        <v/>
      </c>
      <c r="K364" s="138"/>
      <c r="L364" s="78"/>
      <c r="M364" s="79"/>
      <c r="N364" s="76">
        <f t="shared" si="37"/>
        <v>0</v>
      </c>
      <c r="O364" s="143"/>
      <c r="P364" s="76">
        <f t="shared" si="38"/>
        <v>0</v>
      </c>
      <c r="Q364" s="143"/>
      <c r="R364" s="76">
        <f t="shared" si="39"/>
        <v>0</v>
      </c>
      <c r="S364" s="144"/>
      <c r="T364" s="76">
        <f>IF(S364='x. Dropdownmenüs'!$A$38,1,0)</f>
        <v>0</v>
      </c>
      <c r="U364" s="144"/>
      <c r="V364" s="76">
        <f t="shared" si="40"/>
        <v>0</v>
      </c>
      <c r="W364" s="145" t="str">
        <f t="shared" si="41"/>
        <v>gering</v>
      </c>
      <c r="X364" s="78"/>
      <c r="Y364" s="78"/>
      <c r="Z364" s="78"/>
      <c r="AA364" s="78"/>
      <c r="AB364" s="65" t="str">
        <f>IF(K364='x. Dropdownmenüs'!$A$25,IF(OR(X364='x. Dropdownmenüs'!$A$42,Y364='x. Dropdownmenüs'!$A$46),"Tabelle 4. überprüfen","zulässig"),"anderer Versickerungstyp gewählt")</f>
        <v>anderer Versickerungstyp gewählt</v>
      </c>
      <c r="AC364" s="65" t="str">
        <f>IF(AND(K364='x. Dropdownmenüs'!$A$26,L364='x. Dropdownmenüs'!$A$33,W364="gering"),"Zulässig ohne Behandlung wenn Ae&lt;Av",IF(K364='x. Dropdownmenüs'!$A$26,IF(OR(W364="hoch",L364='x. Dropdownmenüs'!$A$33,X364='x. Dropdownmenüs'!$A$42,Y364='x. Dropdownmenüs'!$A$46),"Tabelle 4. überprüfen","zulässig"),"anderer Versickerungstyp gewählt"))</f>
        <v>anderer Versickerungstyp gewählt</v>
      </c>
      <c r="AD364" s="65" t="str">
        <f>IF(AND(K364='x. Dropdownmenüs'!$A$27,L364='x. Dropdownmenüs'!$A$33,W364="gering"),"Zulässig am Ort des Anfalls",IF(K364='x. Dropdownmenüs'!$A$27,IF(OR(W364="hoch",L364='x. Dropdownmenüs'!$A$33,X364='x. Dropdownmenüs'!$A$42,Y364='x. Dropdownmenüs'!$A$46),"Tabelle 4. überprüfen","zulässig"),"anderer Versickerungstyp gewählt"))</f>
        <v>anderer Versickerungstyp gewählt</v>
      </c>
      <c r="AE364" s="65" t="str">
        <f>IF(K364='x. Dropdownmenüs'!$A$28,IF(X364='x. Dropdownmenüs'!$A$42,"nicht zulässig",IF(OR(Y364='x. Dropdownmenüs'!$A$46),"Tabelle 4. überprüfen","zulässig mit Behandlung")),"anderer Versickerungstyp gewählt")</f>
        <v>anderer Versickerungstyp gewählt</v>
      </c>
      <c r="AF364" s="65" t="str">
        <f>IF(K364='x. Dropdownmenüs'!$A$29,"zulässig (beliebig kombinierbar)","anderer Versickerungstyp gewählt")</f>
        <v>anderer Versickerungstyp gewählt</v>
      </c>
    </row>
    <row r="365" spans="1:32" x14ac:dyDescent="0.2">
      <c r="A365" s="168"/>
      <c r="B365" s="169"/>
      <c r="C365" s="147"/>
      <c r="D365" s="129"/>
      <c r="E365" s="130"/>
      <c r="F365" s="131"/>
      <c r="G365" s="163"/>
      <c r="H365" s="135"/>
      <c r="I365" s="136" t="str">
        <f t="shared" si="35"/>
        <v/>
      </c>
      <c r="J365" s="137" t="str">
        <f t="shared" si="36"/>
        <v/>
      </c>
      <c r="K365" s="138"/>
      <c r="L365" s="78"/>
      <c r="M365" s="79"/>
      <c r="N365" s="76">
        <f t="shared" si="37"/>
        <v>0</v>
      </c>
      <c r="O365" s="143"/>
      <c r="P365" s="76">
        <f t="shared" si="38"/>
        <v>0</v>
      </c>
      <c r="Q365" s="143"/>
      <c r="R365" s="76">
        <f t="shared" si="39"/>
        <v>0</v>
      </c>
      <c r="S365" s="144"/>
      <c r="T365" s="76">
        <f>IF(S365='x. Dropdownmenüs'!$A$38,1,0)</f>
        <v>0</v>
      </c>
      <c r="U365" s="144"/>
      <c r="V365" s="76">
        <f t="shared" si="40"/>
        <v>0</v>
      </c>
      <c r="W365" s="145" t="str">
        <f t="shared" si="41"/>
        <v>gering</v>
      </c>
      <c r="X365" s="78"/>
      <c r="Y365" s="78"/>
      <c r="Z365" s="78"/>
      <c r="AA365" s="78"/>
      <c r="AB365" s="65" t="str">
        <f>IF(K365='x. Dropdownmenüs'!$A$25,IF(OR(X365='x. Dropdownmenüs'!$A$42,Y365='x. Dropdownmenüs'!$A$46),"Tabelle 4. überprüfen","zulässig"),"anderer Versickerungstyp gewählt")</f>
        <v>anderer Versickerungstyp gewählt</v>
      </c>
      <c r="AC365" s="65" t="str">
        <f>IF(AND(K365='x. Dropdownmenüs'!$A$26,L365='x. Dropdownmenüs'!$A$33,W365="gering"),"Zulässig ohne Behandlung wenn Ae&lt;Av",IF(K365='x. Dropdownmenüs'!$A$26,IF(OR(W365="hoch",L365='x. Dropdownmenüs'!$A$33,X365='x. Dropdownmenüs'!$A$42,Y365='x. Dropdownmenüs'!$A$46),"Tabelle 4. überprüfen","zulässig"),"anderer Versickerungstyp gewählt"))</f>
        <v>anderer Versickerungstyp gewählt</v>
      </c>
      <c r="AD365" s="65" t="str">
        <f>IF(AND(K365='x. Dropdownmenüs'!$A$27,L365='x. Dropdownmenüs'!$A$33,W365="gering"),"Zulässig am Ort des Anfalls",IF(K365='x. Dropdownmenüs'!$A$27,IF(OR(W365="hoch",L365='x. Dropdownmenüs'!$A$33,X365='x. Dropdownmenüs'!$A$42,Y365='x. Dropdownmenüs'!$A$46),"Tabelle 4. überprüfen","zulässig"),"anderer Versickerungstyp gewählt"))</f>
        <v>anderer Versickerungstyp gewählt</v>
      </c>
      <c r="AE365" s="65" t="str">
        <f>IF(K365='x. Dropdownmenüs'!$A$28,IF(X365='x. Dropdownmenüs'!$A$42,"nicht zulässig",IF(OR(Y365='x. Dropdownmenüs'!$A$46),"Tabelle 4. überprüfen","zulässig mit Behandlung")),"anderer Versickerungstyp gewählt")</f>
        <v>anderer Versickerungstyp gewählt</v>
      </c>
      <c r="AF365" s="65" t="str">
        <f>IF(K365='x. Dropdownmenüs'!$A$29,"zulässig (beliebig kombinierbar)","anderer Versickerungstyp gewählt")</f>
        <v>anderer Versickerungstyp gewählt</v>
      </c>
    </row>
    <row r="366" spans="1:32" x14ac:dyDescent="0.2">
      <c r="A366" s="168"/>
      <c r="B366" s="169"/>
      <c r="C366" s="147"/>
      <c r="D366" s="129"/>
      <c r="E366" s="130"/>
      <c r="F366" s="131"/>
      <c r="G366" s="163"/>
      <c r="H366" s="135"/>
      <c r="I366" s="136" t="str">
        <f t="shared" si="35"/>
        <v/>
      </c>
      <c r="J366" s="137" t="str">
        <f t="shared" si="36"/>
        <v/>
      </c>
      <c r="K366" s="138"/>
      <c r="L366" s="78"/>
      <c r="M366" s="79"/>
      <c r="N366" s="76">
        <f t="shared" si="37"/>
        <v>0</v>
      </c>
      <c r="O366" s="143"/>
      <c r="P366" s="76">
        <f t="shared" si="38"/>
        <v>0</v>
      </c>
      <c r="Q366" s="143"/>
      <c r="R366" s="76">
        <f t="shared" si="39"/>
        <v>0</v>
      </c>
      <c r="S366" s="144"/>
      <c r="T366" s="76">
        <f>IF(S366='x. Dropdownmenüs'!$A$38,1,0)</f>
        <v>0</v>
      </c>
      <c r="U366" s="144"/>
      <c r="V366" s="76">
        <f t="shared" si="40"/>
        <v>0</v>
      </c>
      <c r="W366" s="145" t="str">
        <f t="shared" si="41"/>
        <v>gering</v>
      </c>
      <c r="X366" s="78"/>
      <c r="Y366" s="78"/>
      <c r="Z366" s="78"/>
      <c r="AA366" s="78"/>
      <c r="AB366" s="65" t="str">
        <f>IF(K366='x. Dropdownmenüs'!$A$25,IF(OR(X366='x. Dropdownmenüs'!$A$42,Y366='x. Dropdownmenüs'!$A$46),"Tabelle 4. überprüfen","zulässig"),"anderer Versickerungstyp gewählt")</f>
        <v>anderer Versickerungstyp gewählt</v>
      </c>
      <c r="AC366" s="65" t="str">
        <f>IF(AND(K366='x. Dropdownmenüs'!$A$26,L366='x. Dropdownmenüs'!$A$33,W366="gering"),"Zulässig ohne Behandlung wenn Ae&lt;Av",IF(K366='x. Dropdownmenüs'!$A$26,IF(OR(W366="hoch",L366='x. Dropdownmenüs'!$A$33,X366='x. Dropdownmenüs'!$A$42,Y366='x. Dropdownmenüs'!$A$46),"Tabelle 4. überprüfen","zulässig"),"anderer Versickerungstyp gewählt"))</f>
        <v>anderer Versickerungstyp gewählt</v>
      </c>
      <c r="AD366" s="65" t="str">
        <f>IF(AND(K366='x. Dropdownmenüs'!$A$27,L366='x. Dropdownmenüs'!$A$33,W366="gering"),"Zulässig am Ort des Anfalls",IF(K366='x. Dropdownmenüs'!$A$27,IF(OR(W366="hoch",L366='x. Dropdownmenüs'!$A$33,X366='x. Dropdownmenüs'!$A$42,Y366='x. Dropdownmenüs'!$A$46),"Tabelle 4. überprüfen","zulässig"),"anderer Versickerungstyp gewählt"))</f>
        <v>anderer Versickerungstyp gewählt</v>
      </c>
      <c r="AE366" s="65" t="str">
        <f>IF(K366='x. Dropdownmenüs'!$A$28,IF(X366='x. Dropdownmenüs'!$A$42,"nicht zulässig",IF(OR(Y366='x. Dropdownmenüs'!$A$46),"Tabelle 4. überprüfen","zulässig mit Behandlung")),"anderer Versickerungstyp gewählt")</f>
        <v>anderer Versickerungstyp gewählt</v>
      </c>
      <c r="AF366" s="65" t="str">
        <f>IF(K366='x. Dropdownmenüs'!$A$29,"zulässig (beliebig kombinierbar)","anderer Versickerungstyp gewählt")</f>
        <v>anderer Versickerungstyp gewählt</v>
      </c>
    </row>
    <row r="367" spans="1:32" x14ac:dyDescent="0.2">
      <c r="A367" s="168"/>
      <c r="B367" s="169"/>
      <c r="C367" s="147"/>
      <c r="D367" s="129"/>
      <c r="E367" s="130"/>
      <c r="F367" s="131"/>
      <c r="G367" s="163"/>
      <c r="H367" s="135"/>
      <c r="I367" s="136" t="str">
        <f t="shared" si="35"/>
        <v/>
      </c>
      <c r="J367" s="137" t="str">
        <f t="shared" si="36"/>
        <v/>
      </c>
      <c r="K367" s="138"/>
      <c r="L367" s="78"/>
      <c r="M367" s="79"/>
      <c r="N367" s="76">
        <f t="shared" si="37"/>
        <v>0</v>
      </c>
      <c r="O367" s="143"/>
      <c r="P367" s="76">
        <f t="shared" si="38"/>
        <v>0</v>
      </c>
      <c r="Q367" s="143"/>
      <c r="R367" s="76">
        <f t="shared" si="39"/>
        <v>0</v>
      </c>
      <c r="S367" s="144"/>
      <c r="T367" s="76">
        <f>IF(S367='x. Dropdownmenüs'!$A$38,1,0)</f>
        <v>0</v>
      </c>
      <c r="U367" s="144"/>
      <c r="V367" s="76">
        <f t="shared" si="40"/>
        <v>0</v>
      </c>
      <c r="W367" s="145" t="str">
        <f t="shared" si="41"/>
        <v>gering</v>
      </c>
      <c r="X367" s="78"/>
      <c r="Y367" s="78"/>
      <c r="Z367" s="78"/>
      <c r="AA367" s="78"/>
      <c r="AB367" s="65" t="str">
        <f>IF(K367='x. Dropdownmenüs'!$A$25,IF(OR(X367='x. Dropdownmenüs'!$A$42,Y367='x. Dropdownmenüs'!$A$46),"Tabelle 4. überprüfen","zulässig"),"anderer Versickerungstyp gewählt")</f>
        <v>anderer Versickerungstyp gewählt</v>
      </c>
      <c r="AC367" s="65" t="str">
        <f>IF(AND(K367='x. Dropdownmenüs'!$A$26,L367='x. Dropdownmenüs'!$A$33,W367="gering"),"Zulässig ohne Behandlung wenn Ae&lt;Av",IF(K367='x. Dropdownmenüs'!$A$26,IF(OR(W367="hoch",L367='x. Dropdownmenüs'!$A$33,X367='x. Dropdownmenüs'!$A$42,Y367='x. Dropdownmenüs'!$A$46),"Tabelle 4. überprüfen","zulässig"),"anderer Versickerungstyp gewählt"))</f>
        <v>anderer Versickerungstyp gewählt</v>
      </c>
      <c r="AD367" s="65" t="str">
        <f>IF(AND(K367='x. Dropdownmenüs'!$A$27,L367='x. Dropdownmenüs'!$A$33,W367="gering"),"Zulässig am Ort des Anfalls",IF(K367='x. Dropdownmenüs'!$A$27,IF(OR(W367="hoch",L367='x. Dropdownmenüs'!$A$33,X367='x. Dropdownmenüs'!$A$42,Y367='x. Dropdownmenüs'!$A$46),"Tabelle 4. überprüfen","zulässig"),"anderer Versickerungstyp gewählt"))</f>
        <v>anderer Versickerungstyp gewählt</v>
      </c>
      <c r="AE367" s="65" t="str">
        <f>IF(K367='x. Dropdownmenüs'!$A$28,IF(X367='x. Dropdownmenüs'!$A$42,"nicht zulässig",IF(OR(Y367='x. Dropdownmenüs'!$A$46),"Tabelle 4. überprüfen","zulässig mit Behandlung")),"anderer Versickerungstyp gewählt")</f>
        <v>anderer Versickerungstyp gewählt</v>
      </c>
      <c r="AF367" s="65" t="str">
        <f>IF(K367='x. Dropdownmenüs'!$A$29,"zulässig (beliebig kombinierbar)","anderer Versickerungstyp gewählt")</f>
        <v>anderer Versickerungstyp gewählt</v>
      </c>
    </row>
    <row r="368" spans="1:32" x14ac:dyDescent="0.2">
      <c r="A368" s="168"/>
      <c r="B368" s="169"/>
      <c r="C368" s="147"/>
      <c r="D368" s="129"/>
      <c r="E368" s="130"/>
      <c r="F368" s="131"/>
      <c r="G368" s="163"/>
      <c r="H368" s="135"/>
      <c r="I368" s="136" t="str">
        <f t="shared" si="35"/>
        <v/>
      </c>
      <c r="J368" s="137" t="str">
        <f t="shared" si="36"/>
        <v/>
      </c>
      <c r="K368" s="138"/>
      <c r="L368" s="78"/>
      <c r="M368" s="79"/>
      <c r="N368" s="76">
        <f t="shared" si="37"/>
        <v>0</v>
      </c>
      <c r="O368" s="143"/>
      <c r="P368" s="76">
        <f t="shared" si="38"/>
        <v>0</v>
      </c>
      <c r="Q368" s="143"/>
      <c r="R368" s="76">
        <f t="shared" si="39"/>
        <v>0</v>
      </c>
      <c r="S368" s="144"/>
      <c r="T368" s="76">
        <f>IF(S368='x. Dropdownmenüs'!$A$38,1,0)</f>
        <v>0</v>
      </c>
      <c r="U368" s="144"/>
      <c r="V368" s="76">
        <f t="shared" si="40"/>
        <v>0</v>
      </c>
      <c r="W368" s="145" t="str">
        <f t="shared" si="41"/>
        <v>gering</v>
      </c>
      <c r="X368" s="78"/>
      <c r="Y368" s="78"/>
      <c r="Z368" s="78"/>
      <c r="AA368" s="78"/>
      <c r="AB368" s="65" t="str">
        <f>IF(K368='x. Dropdownmenüs'!$A$25,IF(OR(X368='x. Dropdownmenüs'!$A$42,Y368='x. Dropdownmenüs'!$A$46),"Tabelle 4. überprüfen","zulässig"),"anderer Versickerungstyp gewählt")</f>
        <v>anderer Versickerungstyp gewählt</v>
      </c>
      <c r="AC368" s="65" t="str">
        <f>IF(AND(K368='x. Dropdownmenüs'!$A$26,L368='x. Dropdownmenüs'!$A$33,W368="gering"),"Zulässig ohne Behandlung wenn Ae&lt;Av",IF(K368='x. Dropdownmenüs'!$A$26,IF(OR(W368="hoch",L368='x. Dropdownmenüs'!$A$33,X368='x. Dropdownmenüs'!$A$42,Y368='x. Dropdownmenüs'!$A$46),"Tabelle 4. überprüfen","zulässig"),"anderer Versickerungstyp gewählt"))</f>
        <v>anderer Versickerungstyp gewählt</v>
      </c>
      <c r="AD368" s="65" t="str">
        <f>IF(AND(K368='x. Dropdownmenüs'!$A$27,L368='x. Dropdownmenüs'!$A$33,W368="gering"),"Zulässig am Ort des Anfalls",IF(K368='x. Dropdownmenüs'!$A$27,IF(OR(W368="hoch",L368='x. Dropdownmenüs'!$A$33,X368='x. Dropdownmenüs'!$A$42,Y368='x. Dropdownmenüs'!$A$46),"Tabelle 4. überprüfen","zulässig"),"anderer Versickerungstyp gewählt"))</f>
        <v>anderer Versickerungstyp gewählt</v>
      </c>
      <c r="AE368" s="65" t="str">
        <f>IF(K368='x. Dropdownmenüs'!$A$28,IF(X368='x. Dropdownmenüs'!$A$42,"nicht zulässig",IF(OR(Y368='x. Dropdownmenüs'!$A$46),"Tabelle 4. überprüfen","zulässig mit Behandlung")),"anderer Versickerungstyp gewählt")</f>
        <v>anderer Versickerungstyp gewählt</v>
      </c>
      <c r="AF368" s="65" t="str">
        <f>IF(K368='x. Dropdownmenüs'!$A$29,"zulässig (beliebig kombinierbar)","anderer Versickerungstyp gewählt")</f>
        <v>anderer Versickerungstyp gewählt</v>
      </c>
    </row>
    <row r="369" spans="1:32" x14ac:dyDescent="0.2">
      <c r="A369" s="168"/>
      <c r="B369" s="169"/>
      <c r="C369" s="147"/>
      <c r="D369" s="129"/>
      <c r="E369" s="130"/>
      <c r="F369" s="131"/>
      <c r="G369" s="163"/>
      <c r="H369" s="135"/>
      <c r="I369" s="136" t="str">
        <f t="shared" si="35"/>
        <v/>
      </c>
      <c r="J369" s="137" t="str">
        <f t="shared" si="36"/>
        <v/>
      </c>
      <c r="K369" s="138"/>
      <c r="L369" s="78"/>
      <c r="M369" s="79"/>
      <c r="N369" s="76">
        <f t="shared" si="37"/>
        <v>0</v>
      </c>
      <c r="O369" s="143"/>
      <c r="P369" s="76">
        <f t="shared" si="38"/>
        <v>0</v>
      </c>
      <c r="Q369" s="143"/>
      <c r="R369" s="76">
        <f t="shared" si="39"/>
        <v>0</v>
      </c>
      <c r="S369" s="144"/>
      <c r="T369" s="76">
        <f>IF(S369='x. Dropdownmenüs'!$A$38,1,0)</f>
        <v>0</v>
      </c>
      <c r="U369" s="144"/>
      <c r="V369" s="76">
        <f t="shared" si="40"/>
        <v>0</v>
      </c>
      <c r="W369" s="145" t="str">
        <f t="shared" si="41"/>
        <v>gering</v>
      </c>
      <c r="X369" s="78"/>
      <c r="Y369" s="78"/>
      <c r="Z369" s="78"/>
      <c r="AA369" s="78"/>
      <c r="AB369" s="65" t="str">
        <f>IF(K369='x. Dropdownmenüs'!$A$25,IF(OR(X369='x. Dropdownmenüs'!$A$42,Y369='x. Dropdownmenüs'!$A$46),"Tabelle 4. überprüfen","zulässig"),"anderer Versickerungstyp gewählt")</f>
        <v>anderer Versickerungstyp gewählt</v>
      </c>
      <c r="AC369" s="65" t="str">
        <f>IF(AND(K369='x. Dropdownmenüs'!$A$26,L369='x. Dropdownmenüs'!$A$33,W369="gering"),"Zulässig ohne Behandlung wenn Ae&lt;Av",IF(K369='x. Dropdownmenüs'!$A$26,IF(OR(W369="hoch",L369='x. Dropdownmenüs'!$A$33,X369='x. Dropdownmenüs'!$A$42,Y369='x. Dropdownmenüs'!$A$46),"Tabelle 4. überprüfen","zulässig"),"anderer Versickerungstyp gewählt"))</f>
        <v>anderer Versickerungstyp gewählt</v>
      </c>
      <c r="AD369" s="65" t="str">
        <f>IF(AND(K369='x. Dropdownmenüs'!$A$27,L369='x. Dropdownmenüs'!$A$33,W369="gering"),"Zulässig am Ort des Anfalls",IF(K369='x. Dropdownmenüs'!$A$27,IF(OR(W369="hoch",L369='x. Dropdownmenüs'!$A$33,X369='x. Dropdownmenüs'!$A$42,Y369='x. Dropdownmenüs'!$A$46),"Tabelle 4. überprüfen","zulässig"),"anderer Versickerungstyp gewählt"))</f>
        <v>anderer Versickerungstyp gewählt</v>
      </c>
      <c r="AE369" s="65" t="str">
        <f>IF(K369='x. Dropdownmenüs'!$A$28,IF(X369='x. Dropdownmenüs'!$A$42,"nicht zulässig",IF(OR(Y369='x. Dropdownmenüs'!$A$46),"Tabelle 4. überprüfen","zulässig mit Behandlung")),"anderer Versickerungstyp gewählt")</f>
        <v>anderer Versickerungstyp gewählt</v>
      </c>
      <c r="AF369" s="65" t="str">
        <f>IF(K369='x. Dropdownmenüs'!$A$29,"zulässig (beliebig kombinierbar)","anderer Versickerungstyp gewählt")</f>
        <v>anderer Versickerungstyp gewählt</v>
      </c>
    </row>
    <row r="370" spans="1:32" x14ac:dyDescent="0.2">
      <c r="A370" s="168"/>
      <c r="B370" s="169"/>
      <c r="C370" s="147"/>
      <c r="D370" s="129"/>
      <c r="E370" s="130"/>
      <c r="F370" s="131"/>
      <c r="G370" s="163"/>
      <c r="H370" s="135"/>
      <c r="I370" s="136" t="str">
        <f t="shared" si="35"/>
        <v/>
      </c>
      <c r="J370" s="137" t="str">
        <f t="shared" si="36"/>
        <v/>
      </c>
      <c r="K370" s="138"/>
      <c r="L370" s="78"/>
      <c r="M370" s="79"/>
      <c r="N370" s="76">
        <f t="shared" si="37"/>
        <v>0</v>
      </c>
      <c r="O370" s="143"/>
      <c r="P370" s="76">
        <f t="shared" si="38"/>
        <v>0</v>
      </c>
      <c r="Q370" s="143"/>
      <c r="R370" s="76">
        <f t="shared" si="39"/>
        <v>0</v>
      </c>
      <c r="S370" s="144"/>
      <c r="T370" s="76">
        <f>IF(S370='x. Dropdownmenüs'!$A$38,1,0)</f>
        <v>0</v>
      </c>
      <c r="U370" s="144"/>
      <c r="V370" s="76">
        <f t="shared" si="40"/>
        <v>0</v>
      </c>
      <c r="W370" s="145" t="str">
        <f t="shared" si="41"/>
        <v>gering</v>
      </c>
      <c r="X370" s="78"/>
      <c r="Y370" s="78"/>
      <c r="Z370" s="78"/>
      <c r="AA370" s="78"/>
      <c r="AB370" s="65" t="str">
        <f>IF(K370='x. Dropdownmenüs'!$A$25,IF(OR(X370='x. Dropdownmenüs'!$A$42,Y370='x. Dropdownmenüs'!$A$46),"Tabelle 4. überprüfen","zulässig"),"anderer Versickerungstyp gewählt")</f>
        <v>anderer Versickerungstyp gewählt</v>
      </c>
      <c r="AC370" s="65" t="str">
        <f>IF(AND(K370='x. Dropdownmenüs'!$A$26,L370='x. Dropdownmenüs'!$A$33,W370="gering"),"Zulässig ohne Behandlung wenn Ae&lt;Av",IF(K370='x. Dropdownmenüs'!$A$26,IF(OR(W370="hoch",L370='x. Dropdownmenüs'!$A$33,X370='x. Dropdownmenüs'!$A$42,Y370='x. Dropdownmenüs'!$A$46),"Tabelle 4. überprüfen","zulässig"),"anderer Versickerungstyp gewählt"))</f>
        <v>anderer Versickerungstyp gewählt</v>
      </c>
      <c r="AD370" s="65" t="str">
        <f>IF(AND(K370='x. Dropdownmenüs'!$A$27,L370='x. Dropdownmenüs'!$A$33,W370="gering"),"Zulässig am Ort des Anfalls",IF(K370='x. Dropdownmenüs'!$A$27,IF(OR(W370="hoch",L370='x. Dropdownmenüs'!$A$33,X370='x. Dropdownmenüs'!$A$42,Y370='x. Dropdownmenüs'!$A$46),"Tabelle 4. überprüfen","zulässig"),"anderer Versickerungstyp gewählt"))</f>
        <v>anderer Versickerungstyp gewählt</v>
      </c>
      <c r="AE370" s="65" t="str">
        <f>IF(K370='x. Dropdownmenüs'!$A$28,IF(X370='x. Dropdownmenüs'!$A$42,"nicht zulässig",IF(OR(Y370='x. Dropdownmenüs'!$A$46),"Tabelle 4. überprüfen","zulässig mit Behandlung")),"anderer Versickerungstyp gewählt")</f>
        <v>anderer Versickerungstyp gewählt</v>
      </c>
      <c r="AF370" s="65" t="str">
        <f>IF(K370='x. Dropdownmenüs'!$A$29,"zulässig (beliebig kombinierbar)","anderer Versickerungstyp gewählt")</f>
        <v>anderer Versickerungstyp gewählt</v>
      </c>
    </row>
    <row r="371" spans="1:32" x14ac:dyDescent="0.2">
      <c r="A371" s="168"/>
      <c r="B371" s="169"/>
      <c r="C371" s="147"/>
      <c r="D371" s="129"/>
      <c r="E371" s="130"/>
      <c r="F371" s="131"/>
      <c r="G371" s="163"/>
      <c r="H371" s="135"/>
      <c r="I371" s="136" t="str">
        <f t="shared" si="35"/>
        <v/>
      </c>
      <c r="J371" s="137" t="str">
        <f t="shared" si="36"/>
        <v/>
      </c>
      <c r="K371" s="138"/>
      <c r="L371" s="78"/>
      <c r="M371" s="79"/>
      <c r="N371" s="76">
        <f t="shared" si="37"/>
        <v>0</v>
      </c>
      <c r="O371" s="143"/>
      <c r="P371" s="76">
        <f t="shared" si="38"/>
        <v>0</v>
      </c>
      <c r="Q371" s="143"/>
      <c r="R371" s="76">
        <f t="shared" si="39"/>
        <v>0</v>
      </c>
      <c r="S371" s="144"/>
      <c r="T371" s="76">
        <f>IF(S371='x. Dropdownmenüs'!$A$38,1,0)</f>
        <v>0</v>
      </c>
      <c r="U371" s="144"/>
      <c r="V371" s="76">
        <f t="shared" si="40"/>
        <v>0</v>
      </c>
      <c r="W371" s="145" t="str">
        <f t="shared" si="41"/>
        <v>gering</v>
      </c>
      <c r="X371" s="78"/>
      <c r="Y371" s="78"/>
      <c r="Z371" s="78"/>
      <c r="AA371" s="78"/>
      <c r="AB371" s="65" t="str">
        <f>IF(K371='x. Dropdownmenüs'!$A$25,IF(OR(X371='x. Dropdownmenüs'!$A$42,Y371='x. Dropdownmenüs'!$A$46),"Tabelle 4. überprüfen","zulässig"),"anderer Versickerungstyp gewählt")</f>
        <v>anderer Versickerungstyp gewählt</v>
      </c>
      <c r="AC371" s="65" t="str">
        <f>IF(AND(K371='x. Dropdownmenüs'!$A$26,L371='x. Dropdownmenüs'!$A$33,W371="gering"),"Zulässig ohne Behandlung wenn Ae&lt;Av",IF(K371='x. Dropdownmenüs'!$A$26,IF(OR(W371="hoch",L371='x. Dropdownmenüs'!$A$33,X371='x. Dropdownmenüs'!$A$42,Y371='x. Dropdownmenüs'!$A$46),"Tabelle 4. überprüfen","zulässig"),"anderer Versickerungstyp gewählt"))</f>
        <v>anderer Versickerungstyp gewählt</v>
      </c>
      <c r="AD371" s="65" t="str">
        <f>IF(AND(K371='x. Dropdownmenüs'!$A$27,L371='x. Dropdownmenüs'!$A$33,W371="gering"),"Zulässig am Ort des Anfalls",IF(K371='x. Dropdownmenüs'!$A$27,IF(OR(W371="hoch",L371='x. Dropdownmenüs'!$A$33,X371='x. Dropdownmenüs'!$A$42,Y371='x. Dropdownmenüs'!$A$46),"Tabelle 4. überprüfen","zulässig"),"anderer Versickerungstyp gewählt"))</f>
        <v>anderer Versickerungstyp gewählt</v>
      </c>
      <c r="AE371" s="65" t="str">
        <f>IF(K371='x. Dropdownmenüs'!$A$28,IF(X371='x. Dropdownmenüs'!$A$42,"nicht zulässig",IF(OR(Y371='x. Dropdownmenüs'!$A$46),"Tabelle 4. überprüfen","zulässig mit Behandlung")),"anderer Versickerungstyp gewählt")</f>
        <v>anderer Versickerungstyp gewählt</v>
      </c>
      <c r="AF371" s="65" t="str">
        <f>IF(K371='x. Dropdownmenüs'!$A$29,"zulässig (beliebig kombinierbar)","anderer Versickerungstyp gewählt")</f>
        <v>anderer Versickerungstyp gewählt</v>
      </c>
    </row>
    <row r="372" spans="1:32" x14ac:dyDescent="0.2">
      <c r="A372" s="168"/>
      <c r="B372" s="169"/>
      <c r="C372" s="147"/>
      <c r="D372" s="129"/>
      <c r="E372" s="130"/>
      <c r="F372" s="131"/>
      <c r="G372" s="163"/>
      <c r="H372" s="135"/>
      <c r="I372" s="136" t="str">
        <f t="shared" si="35"/>
        <v/>
      </c>
      <c r="J372" s="137" t="str">
        <f t="shared" si="36"/>
        <v/>
      </c>
      <c r="K372" s="138"/>
      <c r="L372" s="78"/>
      <c r="M372" s="79"/>
      <c r="N372" s="76">
        <f t="shared" si="37"/>
        <v>0</v>
      </c>
      <c r="O372" s="143"/>
      <c r="P372" s="76">
        <f t="shared" si="38"/>
        <v>0</v>
      </c>
      <c r="Q372" s="143"/>
      <c r="R372" s="76">
        <f t="shared" si="39"/>
        <v>0</v>
      </c>
      <c r="S372" s="144"/>
      <c r="T372" s="76">
        <f>IF(S372='x. Dropdownmenüs'!$A$38,1,0)</f>
        <v>0</v>
      </c>
      <c r="U372" s="144"/>
      <c r="V372" s="76">
        <f t="shared" si="40"/>
        <v>0</v>
      </c>
      <c r="W372" s="145" t="str">
        <f t="shared" si="41"/>
        <v>gering</v>
      </c>
      <c r="X372" s="78"/>
      <c r="Y372" s="78"/>
      <c r="Z372" s="78"/>
      <c r="AA372" s="78"/>
      <c r="AB372" s="65" t="str">
        <f>IF(K372='x. Dropdownmenüs'!$A$25,IF(OR(X372='x. Dropdownmenüs'!$A$42,Y372='x. Dropdownmenüs'!$A$46),"Tabelle 4. überprüfen","zulässig"),"anderer Versickerungstyp gewählt")</f>
        <v>anderer Versickerungstyp gewählt</v>
      </c>
      <c r="AC372" s="65" t="str">
        <f>IF(AND(K372='x. Dropdownmenüs'!$A$26,L372='x. Dropdownmenüs'!$A$33,W372="gering"),"Zulässig ohne Behandlung wenn Ae&lt;Av",IF(K372='x. Dropdownmenüs'!$A$26,IF(OR(W372="hoch",L372='x. Dropdownmenüs'!$A$33,X372='x. Dropdownmenüs'!$A$42,Y372='x. Dropdownmenüs'!$A$46),"Tabelle 4. überprüfen","zulässig"),"anderer Versickerungstyp gewählt"))</f>
        <v>anderer Versickerungstyp gewählt</v>
      </c>
      <c r="AD372" s="65" t="str">
        <f>IF(AND(K372='x. Dropdownmenüs'!$A$27,L372='x. Dropdownmenüs'!$A$33,W372="gering"),"Zulässig am Ort des Anfalls",IF(K372='x. Dropdownmenüs'!$A$27,IF(OR(W372="hoch",L372='x. Dropdownmenüs'!$A$33,X372='x. Dropdownmenüs'!$A$42,Y372='x. Dropdownmenüs'!$A$46),"Tabelle 4. überprüfen","zulässig"),"anderer Versickerungstyp gewählt"))</f>
        <v>anderer Versickerungstyp gewählt</v>
      </c>
      <c r="AE372" s="65" t="str">
        <f>IF(K372='x. Dropdownmenüs'!$A$28,IF(X372='x. Dropdownmenüs'!$A$42,"nicht zulässig",IF(OR(Y372='x. Dropdownmenüs'!$A$46),"Tabelle 4. überprüfen","zulässig mit Behandlung")),"anderer Versickerungstyp gewählt")</f>
        <v>anderer Versickerungstyp gewählt</v>
      </c>
      <c r="AF372" s="65" t="str">
        <f>IF(K372='x. Dropdownmenüs'!$A$29,"zulässig (beliebig kombinierbar)","anderer Versickerungstyp gewählt")</f>
        <v>anderer Versickerungstyp gewählt</v>
      </c>
    </row>
    <row r="373" spans="1:32" x14ac:dyDescent="0.2">
      <c r="A373" s="168"/>
      <c r="B373" s="169"/>
      <c r="C373" s="147"/>
      <c r="D373" s="129"/>
      <c r="E373" s="130"/>
      <c r="F373" s="131"/>
      <c r="G373" s="163"/>
      <c r="H373" s="135"/>
      <c r="I373" s="136" t="str">
        <f t="shared" si="35"/>
        <v/>
      </c>
      <c r="J373" s="137" t="str">
        <f t="shared" si="36"/>
        <v/>
      </c>
      <c r="K373" s="138"/>
      <c r="L373" s="78"/>
      <c r="M373" s="79"/>
      <c r="N373" s="76">
        <f t="shared" si="37"/>
        <v>0</v>
      </c>
      <c r="O373" s="143"/>
      <c r="P373" s="76">
        <f t="shared" si="38"/>
        <v>0</v>
      </c>
      <c r="Q373" s="143"/>
      <c r="R373" s="76">
        <f t="shared" si="39"/>
        <v>0</v>
      </c>
      <c r="S373" s="144"/>
      <c r="T373" s="76">
        <f>IF(S373='x. Dropdownmenüs'!$A$38,1,0)</f>
        <v>0</v>
      </c>
      <c r="U373" s="144"/>
      <c r="V373" s="76">
        <f t="shared" si="40"/>
        <v>0</v>
      </c>
      <c r="W373" s="145" t="str">
        <f t="shared" si="41"/>
        <v>gering</v>
      </c>
      <c r="X373" s="78"/>
      <c r="Y373" s="78"/>
      <c r="Z373" s="78"/>
      <c r="AA373" s="78"/>
      <c r="AB373" s="65" t="str">
        <f>IF(K373='x. Dropdownmenüs'!$A$25,IF(OR(X373='x. Dropdownmenüs'!$A$42,Y373='x. Dropdownmenüs'!$A$46),"Tabelle 4. überprüfen","zulässig"),"anderer Versickerungstyp gewählt")</f>
        <v>anderer Versickerungstyp gewählt</v>
      </c>
      <c r="AC373" s="65" t="str">
        <f>IF(AND(K373='x. Dropdownmenüs'!$A$26,L373='x. Dropdownmenüs'!$A$33,W373="gering"),"Zulässig ohne Behandlung wenn Ae&lt;Av",IF(K373='x. Dropdownmenüs'!$A$26,IF(OR(W373="hoch",L373='x. Dropdownmenüs'!$A$33,X373='x. Dropdownmenüs'!$A$42,Y373='x. Dropdownmenüs'!$A$46),"Tabelle 4. überprüfen","zulässig"),"anderer Versickerungstyp gewählt"))</f>
        <v>anderer Versickerungstyp gewählt</v>
      </c>
      <c r="AD373" s="65" t="str">
        <f>IF(AND(K373='x. Dropdownmenüs'!$A$27,L373='x. Dropdownmenüs'!$A$33,W373="gering"),"Zulässig am Ort des Anfalls",IF(K373='x. Dropdownmenüs'!$A$27,IF(OR(W373="hoch",L373='x. Dropdownmenüs'!$A$33,X373='x. Dropdownmenüs'!$A$42,Y373='x. Dropdownmenüs'!$A$46),"Tabelle 4. überprüfen","zulässig"),"anderer Versickerungstyp gewählt"))</f>
        <v>anderer Versickerungstyp gewählt</v>
      </c>
      <c r="AE373" s="65" t="str">
        <f>IF(K373='x. Dropdownmenüs'!$A$28,IF(X373='x. Dropdownmenüs'!$A$42,"nicht zulässig",IF(OR(Y373='x. Dropdownmenüs'!$A$46),"Tabelle 4. überprüfen","zulässig mit Behandlung")),"anderer Versickerungstyp gewählt")</f>
        <v>anderer Versickerungstyp gewählt</v>
      </c>
      <c r="AF373" s="65" t="str">
        <f>IF(K373='x. Dropdownmenüs'!$A$29,"zulässig (beliebig kombinierbar)","anderer Versickerungstyp gewählt")</f>
        <v>anderer Versickerungstyp gewählt</v>
      </c>
    </row>
    <row r="374" spans="1:32" x14ac:dyDescent="0.2">
      <c r="A374" s="168"/>
      <c r="B374" s="169"/>
      <c r="C374" s="147"/>
      <c r="D374" s="129"/>
      <c r="E374" s="130"/>
      <c r="F374" s="131"/>
      <c r="G374" s="163"/>
      <c r="H374" s="135"/>
      <c r="I374" s="136" t="str">
        <f t="shared" si="35"/>
        <v/>
      </c>
      <c r="J374" s="137" t="str">
        <f t="shared" si="36"/>
        <v/>
      </c>
      <c r="K374" s="138"/>
      <c r="L374" s="78"/>
      <c r="M374" s="79"/>
      <c r="N374" s="76">
        <f t="shared" si="37"/>
        <v>0</v>
      </c>
      <c r="O374" s="143"/>
      <c r="P374" s="76">
        <f t="shared" si="38"/>
        <v>0</v>
      </c>
      <c r="Q374" s="143"/>
      <c r="R374" s="76">
        <f t="shared" si="39"/>
        <v>0</v>
      </c>
      <c r="S374" s="144"/>
      <c r="T374" s="76">
        <f>IF(S374='x. Dropdownmenüs'!$A$38,1,0)</f>
        <v>0</v>
      </c>
      <c r="U374" s="144"/>
      <c r="V374" s="76">
        <f t="shared" si="40"/>
        <v>0</v>
      </c>
      <c r="W374" s="145" t="str">
        <f t="shared" si="41"/>
        <v>gering</v>
      </c>
      <c r="X374" s="78"/>
      <c r="Y374" s="78"/>
      <c r="Z374" s="78"/>
      <c r="AA374" s="78"/>
      <c r="AB374" s="65" t="str">
        <f>IF(K374='x. Dropdownmenüs'!$A$25,IF(OR(X374='x. Dropdownmenüs'!$A$42,Y374='x. Dropdownmenüs'!$A$46),"Tabelle 4. überprüfen","zulässig"),"anderer Versickerungstyp gewählt")</f>
        <v>anderer Versickerungstyp gewählt</v>
      </c>
      <c r="AC374" s="65" t="str">
        <f>IF(AND(K374='x. Dropdownmenüs'!$A$26,L374='x. Dropdownmenüs'!$A$33,W374="gering"),"Zulässig ohne Behandlung wenn Ae&lt;Av",IF(K374='x. Dropdownmenüs'!$A$26,IF(OR(W374="hoch",L374='x. Dropdownmenüs'!$A$33,X374='x. Dropdownmenüs'!$A$42,Y374='x. Dropdownmenüs'!$A$46),"Tabelle 4. überprüfen","zulässig"),"anderer Versickerungstyp gewählt"))</f>
        <v>anderer Versickerungstyp gewählt</v>
      </c>
      <c r="AD374" s="65" t="str">
        <f>IF(AND(K374='x. Dropdownmenüs'!$A$27,L374='x. Dropdownmenüs'!$A$33,W374="gering"),"Zulässig am Ort des Anfalls",IF(K374='x. Dropdownmenüs'!$A$27,IF(OR(W374="hoch",L374='x. Dropdownmenüs'!$A$33,X374='x. Dropdownmenüs'!$A$42,Y374='x. Dropdownmenüs'!$A$46),"Tabelle 4. überprüfen","zulässig"),"anderer Versickerungstyp gewählt"))</f>
        <v>anderer Versickerungstyp gewählt</v>
      </c>
      <c r="AE374" s="65" t="str">
        <f>IF(K374='x. Dropdownmenüs'!$A$28,IF(X374='x. Dropdownmenüs'!$A$42,"nicht zulässig",IF(OR(Y374='x. Dropdownmenüs'!$A$46),"Tabelle 4. überprüfen","zulässig mit Behandlung")),"anderer Versickerungstyp gewählt")</f>
        <v>anderer Versickerungstyp gewählt</v>
      </c>
      <c r="AF374" s="65" t="str">
        <f>IF(K374='x. Dropdownmenüs'!$A$29,"zulässig (beliebig kombinierbar)","anderer Versickerungstyp gewählt")</f>
        <v>anderer Versickerungstyp gewählt</v>
      </c>
    </row>
    <row r="375" spans="1:32" x14ac:dyDescent="0.2">
      <c r="A375" s="168"/>
      <c r="B375" s="169"/>
      <c r="C375" s="147"/>
      <c r="D375" s="129"/>
      <c r="E375" s="130"/>
      <c r="F375" s="131"/>
      <c r="G375" s="163"/>
      <c r="H375" s="135"/>
      <c r="I375" s="136" t="str">
        <f t="shared" si="35"/>
        <v/>
      </c>
      <c r="J375" s="137" t="str">
        <f t="shared" si="36"/>
        <v/>
      </c>
      <c r="K375" s="138"/>
      <c r="L375" s="78"/>
      <c r="M375" s="79"/>
      <c r="N375" s="76">
        <f t="shared" si="37"/>
        <v>0</v>
      </c>
      <c r="O375" s="143"/>
      <c r="P375" s="76">
        <f t="shared" si="38"/>
        <v>0</v>
      </c>
      <c r="Q375" s="143"/>
      <c r="R375" s="76">
        <f t="shared" si="39"/>
        <v>0</v>
      </c>
      <c r="S375" s="144"/>
      <c r="T375" s="76">
        <f>IF(S375='x. Dropdownmenüs'!$A$38,1,0)</f>
        <v>0</v>
      </c>
      <c r="U375" s="144"/>
      <c r="V375" s="76">
        <f t="shared" si="40"/>
        <v>0</v>
      </c>
      <c r="W375" s="145" t="str">
        <f t="shared" si="41"/>
        <v>gering</v>
      </c>
      <c r="X375" s="78"/>
      <c r="Y375" s="78"/>
      <c r="Z375" s="78"/>
      <c r="AA375" s="78"/>
      <c r="AB375" s="65" t="str">
        <f>IF(K375='x. Dropdownmenüs'!$A$25,IF(OR(X375='x. Dropdownmenüs'!$A$42,Y375='x. Dropdownmenüs'!$A$46),"Tabelle 4. überprüfen","zulässig"),"anderer Versickerungstyp gewählt")</f>
        <v>anderer Versickerungstyp gewählt</v>
      </c>
      <c r="AC375" s="65" t="str">
        <f>IF(AND(K375='x. Dropdownmenüs'!$A$26,L375='x. Dropdownmenüs'!$A$33,W375="gering"),"Zulässig ohne Behandlung wenn Ae&lt;Av",IF(K375='x. Dropdownmenüs'!$A$26,IF(OR(W375="hoch",L375='x. Dropdownmenüs'!$A$33,X375='x. Dropdownmenüs'!$A$42,Y375='x. Dropdownmenüs'!$A$46),"Tabelle 4. überprüfen","zulässig"),"anderer Versickerungstyp gewählt"))</f>
        <v>anderer Versickerungstyp gewählt</v>
      </c>
      <c r="AD375" s="65" t="str">
        <f>IF(AND(K375='x. Dropdownmenüs'!$A$27,L375='x. Dropdownmenüs'!$A$33,W375="gering"),"Zulässig am Ort des Anfalls",IF(K375='x. Dropdownmenüs'!$A$27,IF(OR(W375="hoch",L375='x. Dropdownmenüs'!$A$33,X375='x. Dropdownmenüs'!$A$42,Y375='x. Dropdownmenüs'!$A$46),"Tabelle 4. überprüfen","zulässig"),"anderer Versickerungstyp gewählt"))</f>
        <v>anderer Versickerungstyp gewählt</v>
      </c>
      <c r="AE375" s="65" t="str">
        <f>IF(K375='x. Dropdownmenüs'!$A$28,IF(X375='x. Dropdownmenüs'!$A$42,"nicht zulässig",IF(OR(Y375='x. Dropdownmenüs'!$A$46),"Tabelle 4. überprüfen","zulässig mit Behandlung")),"anderer Versickerungstyp gewählt")</f>
        <v>anderer Versickerungstyp gewählt</v>
      </c>
      <c r="AF375" s="65" t="str">
        <f>IF(K375='x. Dropdownmenüs'!$A$29,"zulässig (beliebig kombinierbar)","anderer Versickerungstyp gewählt")</f>
        <v>anderer Versickerungstyp gewählt</v>
      </c>
    </row>
    <row r="376" spans="1:32" x14ac:dyDescent="0.2">
      <c r="A376" s="168"/>
      <c r="B376" s="169"/>
      <c r="C376" s="147"/>
      <c r="D376" s="129"/>
      <c r="E376" s="130"/>
      <c r="F376" s="131"/>
      <c r="G376" s="163"/>
      <c r="H376" s="135"/>
      <c r="I376" s="136" t="str">
        <f t="shared" si="35"/>
        <v/>
      </c>
      <c r="J376" s="137" t="str">
        <f t="shared" si="36"/>
        <v/>
      </c>
      <c r="K376" s="138"/>
      <c r="L376" s="78"/>
      <c r="M376" s="79"/>
      <c r="N376" s="76">
        <f t="shared" si="37"/>
        <v>0</v>
      </c>
      <c r="O376" s="143"/>
      <c r="P376" s="76">
        <f t="shared" si="38"/>
        <v>0</v>
      </c>
      <c r="Q376" s="143"/>
      <c r="R376" s="76">
        <f t="shared" si="39"/>
        <v>0</v>
      </c>
      <c r="S376" s="144"/>
      <c r="T376" s="76">
        <f>IF(S376='x. Dropdownmenüs'!$A$38,1,0)</f>
        <v>0</v>
      </c>
      <c r="U376" s="144"/>
      <c r="V376" s="76">
        <f t="shared" si="40"/>
        <v>0</v>
      </c>
      <c r="W376" s="145" t="str">
        <f t="shared" si="41"/>
        <v>gering</v>
      </c>
      <c r="X376" s="78"/>
      <c r="Y376" s="78"/>
      <c r="Z376" s="78"/>
      <c r="AA376" s="78"/>
      <c r="AB376" s="65" t="str">
        <f>IF(K376='x. Dropdownmenüs'!$A$25,IF(OR(X376='x. Dropdownmenüs'!$A$42,Y376='x. Dropdownmenüs'!$A$46),"Tabelle 4. überprüfen","zulässig"),"anderer Versickerungstyp gewählt")</f>
        <v>anderer Versickerungstyp gewählt</v>
      </c>
      <c r="AC376" s="65" t="str">
        <f>IF(AND(K376='x. Dropdownmenüs'!$A$26,L376='x. Dropdownmenüs'!$A$33,W376="gering"),"Zulässig ohne Behandlung wenn Ae&lt;Av",IF(K376='x. Dropdownmenüs'!$A$26,IF(OR(W376="hoch",L376='x. Dropdownmenüs'!$A$33,X376='x. Dropdownmenüs'!$A$42,Y376='x. Dropdownmenüs'!$A$46),"Tabelle 4. überprüfen","zulässig"),"anderer Versickerungstyp gewählt"))</f>
        <v>anderer Versickerungstyp gewählt</v>
      </c>
      <c r="AD376" s="65" t="str">
        <f>IF(AND(K376='x. Dropdownmenüs'!$A$27,L376='x. Dropdownmenüs'!$A$33,W376="gering"),"Zulässig am Ort des Anfalls",IF(K376='x. Dropdownmenüs'!$A$27,IF(OR(W376="hoch",L376='x. Dropdownmenüs'!$A$33,X376='x. Dropdownmenüs'!$A$42,Y376='x. Dropdownmenüs'!$A$46),"Tabelle 4. überprüfen","zulässig"),"anderer Versickerungstyp gewählt"))</f>
        <v>anderer Versickerungstyp gewählt</v>
      </c>
      <c r="AE376" s="65" t="str">
        <f>IF(K376='x. Dropdownmenüs'!$A$28,IF(X376='x. Dropdownmenüs'!$A$42,"nicht zulässig",IF(OR(Y376='x. Dropdownmenüs'!$A$46),"Tabelle 4. überprüfen","zulässig mit Behandlung")),"anderer Versickerungstyp gewählt")</f>
        <v>anderer Versickerungstyp gewählt</v>
      </c>
      <c r="AF376" s="65" t="str">
        <f>IF(K376='x. Dropdownmenüs'!$A$29,"zulässig (beliebig kombinierbar)","anderer Versickerungstyp gewählt")</f>
        <v>anderer Versickerungstyp gewählt</v>
      </c>
    </row>
    <row r="377" spans="1:32" x14ac:dyDescent="0.2">
      <c r="A377" s="168"/>
      <c r="B377" s="169"/>
      <c r="C377" s="147"/>
      <c r="D377" s="129"/>
      <c r="E377" s="130"/>
      <c r="F377" s="131"/>
      <c r="G377" s="163"/>
      <c r="H377" s="135"/>
      <c r="I377" s="136" t="str">
        <f t="shared" si="35"/>
        <v/>
      </c>
      <c r="J377" s="137" t="str">
        <f t="shared" si="36"/>
        <v/>
      </c>
      <c r="K377" s="138"/>
      <c r="L377" s="78"/>
      <c r="M377" s="79"/>
      <c r="N377" s="76">
        <f t="shared" si="37"/>
        <v>0</v>
      </c>
      <c r="O377" s="143"/>
      <c r="P377" s="76">
        <f t="shared" si="38"/>
        <v>0</v>
      </c>
      <c r="Q377" s="143"/>
      <c r="R377" s="76">
        <f t="shared" si="39"/>
        <v>0</v>
      </c>
      <c r="S377" s="144"/>
      <c r="T377" s="76">
        <f>IF(S377='x. Dropdownmenüs'!$A$38,1,0)</f>
        <v>0</v>
      </c>
      <c r="U377" s="144"/>
      <c r="V377" s="76">
        <f t="shared" si="40"/>
        <v>0</v>
      </c>
      <c r="W377" s="145" t="str">
        <f t="shared" si="41"/>
        <v>gering</v>
      </c>
      <c r="X377" s="78"/>
      <c r="Y377" s="78"/>
      <c r="Z377" s="78"/>
      <c r="AA377" s="78"/>
      <c r="AB377" s="65" t="str">
        <f>IF(K377='x. Dropdownmenüs'!$A$25,IF(OR(X377='x. Dropdownmenüs'!$A$42,Y377='x. Dropdownmenüs'!$A$46),"Tabelle 4. überprüfen","zulässig"),"anderer Versickerungstyp gewählt")</f>
        <v>anderer Versickerungstyp gewählt</v>
      </c>
      <c r="AC377" s="65" t="str">
        <f>IF(AND(K377='x. Dropdownmenüs'!$A$26,L377='x. Dropdownmenüs'!$A$33,W377="gering"),"Zulässig ohne Behandlung wenn Ae&lt;Av",IF(K377='x. Dropdownmenüs'!$A$26,IF(OR(W377="hoch",L377='x. Dropdownmenüs'!$A$33,X377='x. Dropdownmenüs'!$A$42,Y377='x. Dropdownmenüs'!$A$46),"Tabelle 4. überprüfen","zulässig"),"anderer Versickerungstyp gewählt"))</f>
        <v>anderer Versickerungstyp gewählt</v>
      </c>
      <c r="AD377" s="65" t="str">
        <f>IF(AND(K377='x. Dropdownmenüs'!$A$27,L377='x. Dropdownmenüs'!$A$33,W377="gering"),"Zulässig am Ort des Anfalls",IF(K377='x. Dropdownmenüs'!$A$27,IF(OR(W377="hoch",L377='x. Dropdownmenüs'!$A$33,X377='x. Dropdownmenüs'!$A$42,Y377='x. Dropdownmenüs'!$A$46),"Tabelle 4. überprüfen","zulässig"),"anderer Versickerungstyp gewählt"))</f>
        <v>anderer Versickerungstyp gewählt</v>
      </c>
      <c r="AE377" s="65" t="str">
        <f>IF(K377='x. Dropdownmenüs'!$A$28,IF(X377='x. Dropdownmenüs'!$A$42,"nicht zulässig",IF(OR(Y377='x. Dropdownmenüs'!$A$46),"Tabelle 4. überprüfen","zulässig mit Behandlung")),"anderer Versickerungstyp gewählt")</f>
        <v>anderer Versickerungstyp gewählt</v>
      </c>
      <c r="AF377" s="65" t="str">
        <f>IF(K377='x. Dropdownmenüs'!$A$29,"zulässig (beliebig kombinierbar)","anderer Versickerungstyp gewählt")</f>
        <v>anderer Versickerungstyp gewählt</v>
      </c>
    </row>
    <row r="378" spans="1:32" x14ac:dyDescent="0.2">
      <c r="A378" s="168"/>
      <c r="B378" s="169"/>
      <c r="C378" s="147"/>
      <c r="D378" s="129"/>
      <c r="E378" s="130"/>
      <c r="F378" s="131"/>
      <c r="G378" s="163"/>
      <c r="H378" s="135"/>
      <c r="I378" s="136" t="str">
        <f t="shared" si="35"/>
        <v/>
      </c>
      <c r="J378" s="137" t="str">
        <f t="shared" si="36"/>
        <v/>
      </c>
      <c r="K378" s="138"/>
      <c r="L378" s="78"/>
      <c r="M378" s="79"/>
      <c r="N378" s="76">
        <f t="shared" si="37"/>
        <v>0</v>
      </c>
      <c r="O378" s="143"/>
      <c r="P378" s="76">
        <f t="shared" si="38"/>
        <v>0</v>
      </c>
      <c r="Q378" s="143"/>
      <c r="R378" s="76">
        <f t="shared" si="39"/>
        <v>0</v>
      </c>
      <c r="S378" s="144"/>
      <c r="T378" s="76">
        <f>IF(S378='x. Dropdownmenüs'!$A$38,1,0)</f>
        <v>0</v>
      </c>
      <c r="U378" s="144"/>
      <c r="V378" s="76">
        <f t="shared" si="40"/>
        <v>0</v>
      </c>
      <c r="W378" s="145" t="str">
        <f t="shared" si="41"/>
        <v>gering</v>
      </c>
      <c r="X378" s="78"/>
      <c r="Y378" s="78"/>
      <c r="Z378" s="78"/>
      <c r="AA378" s="78"/>
      <c r="AB378" s="65" t="str">
        <f>IF(K378='x. Dropdownmenüs'!$A$25,IF(OR(X378='x. Dropdownmenüs'!$A$42,Y378='x. Dropdownmenüs'!$A$46),"Tabelle 4. überprüfen","zulässig"),"anderer Versickerungstyp gewählt")</f>
        <v>anderer Versickerungstyp gewählt</v>
      </c>
      <c r="AC378" s="65" t="str">
        <f>IF(AND(K378='x. Dropdownmenüs'!$A$26,L378='x. Dropdownmenüs'!$A$33,W378="gering"),"Zulässig ohne Behandlung wenn Ae&lt;Av",IF(K378='x. Dropdownmenüs'!$A$26,IF(OR(W378="hoch",L378='x. Dropdownmenüs'!$A$33,X378='x. Dropdownmenüs'!$A$42,Y378='x. Dropdownmenüs'!$A$46),"Tabelle 4. überprüfen","zulässig"),"anderer Versickerungstyp gewählt"))</f>
        <v>anderer Versickerungstyp gewählt</v>
      </c>
      <c r="AD378" s="65" t="str">
        <f>IF(AND(K378='x. Dropdownmenüs'!$A$27,L378='x. Dropdownmenüs'!$A$33,W378="gering"),"Zulässig am Ort des Anfalls",IF(K378='x. Dropdownmenüs'!$A$27,IF(OR(W378="hoch",L378='x. Dropdownmenüs'!$A$33,X378='x. Dropdownmenüs'!$A$42,Y378='x. Dropdownmenüs'!$A$46),"Tabelle 4. überprüfen","zulässig"),"anderer Versickerungstyp gewählt"))</f>
        <v>anderer Versickerungstyp gewählt</v>
      </c>
      <c r="AE378" s="65" t="str">
        <f>IF(K378='x. Dropdownmenüs'!$A$28,IF(X378='x. Dropdownmenüs'!$A$42,"nicht zulässig",IF(OR(Y378='x. Dropdownmenüs'!$A$46),"Tabelle 4. überprüfen","zulässig mit Behandlung")),"anderer Versickerungstyp gewählt")</f>
        <v>anderer Versickerungstyp gewählt</v>
      </c>
      <c r="AF378" s="65" t="str">
        <f>IF(K378='x. Dropdownmenüs'!$A$29,"zulässig (beliebig kombinierbar)","anderer Versickerungstyp gewählt")</f>
        <v>anderer Versickerungstyp gewählt</v>
      </c>
    </row>
    <row r="379" spans="1:32" x14ac:dyDescent="0.2">
      <c r="A379" s="168"/>
      <c r="B379" s="169"/>
      <c r="C379" s="147"/>
      <c r="D379" s="129"/>
      <c r="E379" s="130"/>
      <c r="F379" s="131"/>
      <c r="G379" s="163"/>
      <c r="H379" s="135"/>
      <c r="I379" s="136" t="str">
        <f t="shared" si="35"/>
        <v/>
      </c>
      <c r="J379" s="137" t="str">
        <f t="shared" si="36"/>
        <v/>
      </c>
      <c r="K379" s="138"/>
      <c r="L379" s="78"/>
      <c r="M379" s="79"/>
      <c r="N379" s="76">
        <f t="shared" si="37"/>
        <v>0</v>
      </c>
      <c r="O379" s="143"/>
      <c r="P379" s="76">
        <f t="shared" si="38"/>
        <v>0</v>
      </c>
      <c r="Q379" s="143"/>
      <c r="R379" s="76">
        <f t="shared" si="39"/>
        <v>0</v>
      </c>
      <c r="S379" s="144"/>
      <c r="T379" s="76">
        <f>IF(S379='x. Dropdownmenüs'!$A$38,1,0)</f>
        <v>0</v>
      </c>
      <c r="U379" s="144"/>
      <c r="V379" s="76">
        <f t="shared" si="40"/>
        <v>0</v>
      </c>
      <c r="W379" s="145" t="str">
        <f t="shared" si="41"/>
        <v>gering</v>
      </c>
      <c r="X379" s="78"/>
      <c r="Y379" s="78"/>
      <c r="Z379" s="78"/>
      <c r="AA379" s="78"/>
      <c r="AB379" s="65" t="str">
        <f>IF(K379='x. Dropdownmenüs'!$A$25,IF(OR(X379='x. Dropdownmenüs'!$A$42,Y379='x. Dropdownmenüs'!$A$46),"Tabelle 4. überprüfen","zulässig"),"anderer Versickerungstyp gewählt")</f>
        <v>anderer Versickerungstyp gewählt</v>
      </c>
      <c r="AC379" s="65" t="str">
        <f>IF(AND(K379='x. Dropdownmenüs'!$A$26,L379='x. Dropdownmenüs'!$A$33,W379="gering"),"Zulässig ohne Behandlung wenn Ae&lt;Av",IF(K379='x. Dropdownmenüs'!$A$26,IF(OR(W379="hoch",L379='x. Dropdownmenüs'!$A$33,X379='x. Dropdownmenüs'!$A$42,Y379='x. Dropdownmenüs'!$A$46),"Tabelle 4. überprüfen","zulässig"),"anderer Versickerungstyp gewählt"))</f>
        <v>anderer Versickerungstyp gewählt</v>
      </c>
      <c r="AD379" s="65" t="str">
        <f>IF(AND(K379='x. Dropdownmenüs'!$A$27,L379='x. Dropdownmenüs'!$A$33,W379="gering"),"Zulässig am Ort des Anfalls",IF(K379='x. Dropdownmenüs'!$A$27,IF(OR(W379="hoch",L379='x. Dropdownmenüs'!$A$33,X379='x. Dropdownmenüs'!$A$42,Y379='x. Dropdownmenüs'!$A$46),"Tabelle 4. überprüfen","zulässig"),"anderer Versickerungstyp gewählt"))</f>
        <v>anderer Versickerungstyp gewählt</v>
      </c>
      <c r="AE379" s="65" t="str">
        <f>IF(K379='x. Dropdownmenüs'!$A$28,IF(X379='x. Dropdownmenüs'!$A$42,"nicht zulässig",IF(OR(Y379='x. Dropdownmenüs'!$A$46),"Tabelle 4. überprüfen","zulässig mit Behandlung")),"anderer Versickerungstyp gewählt")</f>
        <v>anderer Versickerungstyp gewählt</v>
      </c>
      <c r="AF379" s="65" t="str">
        <f>IF(K379='x. Dropdownmenüs'!$A$29,"zulässig (beliebig kombinierbar)","anderer Versickerungstyp gewählt")</f>
        <v>anderer Versickerungstyp gewählt</v>
      </c>
    </row>
    <row r="380" spans="1:32" x14ac:dyDescent="0.2">
      <c r="A380" s="168"/>
      <c r="B380" s="169"/>
      <c r="C380" s="147"/>
      <c r="D380" s="129"/>
      <c r="E380" s="130"/>
      <c r="F380" s="131"/>
      <c r="G380" s="163"/>
      <c r="H380" s="135"/>
      <c r="I380" s="136" t="str">
        <f t="shared" si="35"/>
        <v/>
      </c>
      <c r="J380" s="137" t="str">
        <f t="shared" si="36"/>
        <v/>
      </c>
      <c r="K380" s="138"/>
      <c r="L380" s="78"/>
      <c r="M380" s="79"/>
      <c r="N380" s="76">
        <f t="shared" si="37"/>
        <v>0</v>
      </c>
      <c r="O380" s="143"/>
      <c r="P380" s="76">
        <f t="shared" si="38"/>
        <v>0</v>
      </c>
      <c r="Q380" s="143"/>
      <c r="R380" s="76">
        <f t="shared" si="39"/>
        <v>0</v>
      </c>
      <c r="S380" s="144"/>
      <c r="T380" s="76">
        <f>IF(S380='x. Dropdownmenüs'!$A$38,1,0)</f>
        <v>0</v>
      </c>
      <c r="U380" s="144"/>
      <c r="V380" s="76">
        <f t="shared" si="40"/>
        <v>0</v>
      </c>
      <c r="W380" s="145" t="str">
        <f t="shared" si="41"/>
        <v>gering</v>
      </c>
      <c r="X380" s="78"/>
      <c r="Y380" s="78"/>
      <c r="Z380" s="78"/>
      <c r="AA380" s="78"/>
      <c r="AB380" s="65" t="str">
        <f>IF(K380='x. Dropdownmenüs'!$A$25,IF(OR(X380='x. Dropdownmenüs'!$A$42,Y380='x. Dropdownmenüs'!$A$46),"Tabelle 4. überprüfen","zulässig"),"anderer Versickerungstyp gewählt")</f>
        <v>anderer Versickerungstyp gewählt</v>
      </c>
      <c r="AC380" s="65" t="str">
        <f>IF(AND(K380='x. Dropdownmenüs'!$A$26,L380='x. Dropdownmenüs'!$A$33,W380="gering"),"Zulässig ohne Behandlung wenn Ae&lt;Av",IF(K380='x. Dropdownmenüs'!$A$26,IF(OR(W380="hoch",L380='x. Dropdownmenüs'!$A$33,X380='x. Dropdownmenüs'!$A$42,Y380='x. Dropdownmenüs'!$A$46),"Tabelle 4. überprüfen","zulässig"),"anderer Versickerungstyp gewählt"))</f>
        <v>anderer Versickerungstyp gewählt</v>
      </c>
      <c r="AD380" s="65" t="str">
        <f>IF(AND(K380='x. Dropdownmenüs'!$A$27,L380='x. Dropdownmenüs'!$A$33,W380="gering"),"Zulässig am Ort des Anfalls",IF(K380='x. Dropdownmenüs'!$A$27,IF(OR(W380="hoch",L380='x. Dropdownmenüs'!$A$33,X380='x. Dropdownmenüs'!$A$42,Y380='x. Dropdownmenüs'!$A$46),"Tabelle 4. überprüfen","zulässig"),"anderer Versickerungstyp gewählt"))</f>
        <v>anderer Versickerungstyp gewählt</v>
      </c>
      <c r="AE380" s="65" t="str">
        <f>IF(K380='x. Dropdownmenüs'!$A$28,IF(X380='x. Dropdownmenüs'!$A$42,"nicht zulässig",IF(OR(Y380='x. Dropdownmenüs'!$A$46),"Tabelle 4. überprüfen","zulässig mit Behandlung")),"anderer Versickerungstyp gewählt")</f>
        <v>anderer Versickerungstyp gewählt</v>
      </c>
      <c r="AF380" s="65" t="str">
        <f>IF(K380='x. Dropdownmenüs'!$A$29,"zulässig (beliebig kombinierbar)","anderer Versickerungstyp gewählt")</f>
        <v>anderer Versickerungstyp gewählt</v>
      </c>
    </row>
    <row r="381" spans="1:32" x14ac:dyDescent="0.2">
      <c r="A381" s="168"/>
      <c r="B381" s="169"/>
      <c r="C381" s="147"/>
      <c r="D381" s="129"/>
      <c r="E381" s="130"/>
      <c r="F381" s="131"/>
      <c r="G381" s="163"/>
      <c r="H381" s="135"/>
      <c r="I381" s="136" t="str">
        <f t="shared" si="35"/>
        <v/>
      </c>
      <c r="J381" s="137" t="str">
        <f t="shared" si="36"/>
        <v/>
      </c>
      <c r="K381" s="138"/>
      <c r="L381" s="78"/>
      <c r="M381" s="79"/>
      <c r="N381" s="76">
        <f t="shared" si="37"/>
        <v>0</v>
      </c>
      <c r="O381" s="143"/>
      <c r="P381" s="76">
        <f t="shared" si="38"/>
        <v>0</v>
      </c>
      <c r="Q381" s="143"/>
      <c r="R381" s="76">
        <f t="shared" si="39"/>
        <v>0</v>
      </c>
      <c r="S381" s="144"/>
      <c r="T381" s="76">
        <f>IF(S381='x. Dropdownmenüs'!$A$38,1,0)</f>
        <v>0</v>
      </c>
      <c r="U381" s="144"/>
      <c r="V381" s="76">
        <f t="shared" si="40"/>
        <v>0</v>
      </c>
      <c r="W381" s="145" t="str">
        <f t="shared" si="41"/>
        <v>gering</v>
      </c>
      <c r="X381" s="78"/>
      <c r="Y381" s="78"/>
      <c r="Z381" s="78"/>
      <c r="AA381" s="78"/>
      <c r="AB381" s="65" t="str">
        <f>IF(K381='x. Dropdownmenüs'!$A$25,IF(OR(X381='x. Dropdownmenüs'!$A$42,Y381='x. Dropdownmenüs'!$A$46),"Tabelle 4. überprüfen","zulässig"),"anderer Versickerungstyp gewählt")</f>
        <v>anderer Versickerungstyp gewählt</v>
      </c>
      <c r="AC381" s="65" t="str">
        <f>IF(AND(K381='x. Dropdownmenüs'!$A$26,L381='x. Dropdownmenüs'!$A$33,W381="gering"),"Zulässig ohne Behandlung wenn Ae&lt;Av",IF(K381='x. Dropdownmenüs'!$A$26,IF(OR(W381="hoch",L381='x. Dropdownmenüs'!$A$33,X381='x. Dropdownmenüs'!$A$42,Y381='x. Dropdownmenüs'!$A$46),"Tabelle 4. überprüfen","zulässig"),"anderer Versickerungstyp gewählt"))</f>
        <v>anderer Versickerungstyp gewählt</v>
      </c>
      <c r="AD381" s="65" t="str">
        <f>IF(AND(K381='x. Dropdownmenüs'!$A$27,L381='x. Dropdownmenüs'!$A$33,W381="gering"),"Zulässig am Ort des Anfalls",IF(K381='x. Dropdownmenüs'!$A$27,IF(OR(W381="hoch",L381='x. Dropdownmenüs'!$A$33,X381='x. Dropdownmenüs'!$A$42,Y381='x. Dropdownmenüs'!$A$46),"Tabelle 4. überprüfen","zulässig"),"anderer Versickerungstyp gewählt"))</f>
        <v>anderer Versickerungstyp gewählt</v>
      </c>
      <c r="AE381" s="65" t="str">
        <f>IF(K381='x. Dropdownmenüs'!$A$28,IF(X381='x. Dropdownmenüs'!$A$42,"nicht zulässig",IF(OR(Y381='x. Dropdownmenüs'!$A$46),"Tabelle 4. überprüfen","zulässig mit Behandlung")),"anderer Versickerungstyp gewählt")</f>
        <v>anderer Versickerungstyp gewählt</v>
      </c>
      <c r="AF381" s="65" t="str">
        <f>IF(K381='x. Dropdownmenüs'!$A$29,"zulässig (beliebig kombinierbar)","anderer Versickerungstyp gewählt")</f>
        <v>anderer Versickerungstyp gewählt</v>
      </c>
    </row>
    <row r="382" spans="1:32" x14ac:dyDescent="0.2">
      <c r="A382" s="168"/>
      <c r="B382" s="169"/>
      <c r="C382" s="147"/>
      <c r="D382" s="129"/>
      <c r="E382" s="130"/>
      <c r="F382" s="131"/>
      <c r="G382" s="163"/>
      <c r="H382" s="135"/>
      <c r="I382" s="136" t="str">
        <f t="shared" si="35"/>
        <v/>
      </c>
      <c r="J382" s="137" t="str">
        <f t="shared" si="36"/>
        <v/>
      </c>
      <c r="K382" s="138"/>
      <c r="L382" s="78"/>
      <c r="M382" s="79"/>
      <c r="N382" s="76">
        <f t="shared" si="37"/>
        <v>0</v>
      </c>
      <c r="O382" s="143"/>
      <c r="P382" s="76">
        <f t="shared" si="38"/>
        <v>0</v>
      </c>
      <c r="Q382" s="143"/>
      <c r="R382" s="76">
        <f t="shared" si="39"/>
        <v>0</v>
      </c>
      <c r="S382" s="144"/>
      <c r="T382" s="76">
        <f>IF(S382='x. Dropdownmenüs'!$A$38,1,0)</f>
        <v>0</v>
      </c>
      <c r="U382" s="144"/>
      <c r="V382" s="76">
        <f t="shared" si="40"/>
        <v>0</v>
      </c>
      <c r="W382" s="145" t="str">
        <f t="shared" si="41"/>
        <v>gering</v>
      </c>
      <c r="X382" s="78"/>
      <c r="Y382" s="78"/>
      <c r="Z382" s="78"/>
      <c r="AA382" s="78"/>
      <c r="AB382" s="65" t="str">
        <f>IF(K382='x. Dropdownmenüs'!$A$25,IF(OR(X382='x. Dropdownmenüs'!$A$42,Y382='x. Dropdownmenüs'!$A$46),"Tabelle 4. überprüfen","zulässig"),"anderer Versickerungstyp gewählt")</f>
        <v>anderer Versickerungstyp gewählt</v>
      </c>
      <c r="AC382" s="65" t="str">
        <f>IF(AND(K382='x. Dropdownmenüs'!$A$26,L382='x. Dropdownmenüs'!$A$33,W382="gering"),"Zulässig ohne Behandlung wenn Ae&lt;Av",IF(K382='x. Dropdownmenüs'!$A$26,IF(OR(W382="hoch",L382='x. Dropdownmenüs'!$A$33,X382='x. Dropdownmenüs'!$A$42,Y382='x. Dropdownmenüs'!$A$46),"Tabelle 4. überprüfen","zulässig"),"anderer Versickerungstyp gewählt"))</f>
        <v>anderer Versickerungstyp gewählt</v>
      </c>
      <c r="AD382" s="65" t="str">
        <f>IF(AND(K382='x. Dropdownmenüs'!$A$27,L382='x. Dropdownmenüs'!$A$33,W382="gering"),"Zulässig am Ort des Anfalls",IF(K382='x. Dropdownmenüs'!$A$27,IF(OR(W382="hoch",L382='x. Dropdownmenüs'!$A$33,X382='x. Dropdownmenüs'!$A$42,Y382='x. Dropdownmenüs'!$A$46),"Tabelle 4. überprüfen","zulässig"),"anderer Versickerungstyp gewählt"))</f>
        <v>anderer Versickerungstyp gewählt</v>
      </c>
      <c r="AE382" s="65" t="str">
        <f>IF(K382='x. Dropdownmenüs'!$A$28,IF(X382='x. Dropdownmenüs'!$A$42,"nicht zulässig",IF(OR(Y382='x. Dropdownmenüs'!$A$46),"Tabelle 4. überprüfen","zulässig mit Behandlung")),"anderer Versickerungstyp gewählt")</f>
        <v>anderer Versickerungstyp gewählt</v>
      </c>
      <c r="AF382" s="65" t="str">
        <f>IF(K382='x. Dropdownmenüs'!$A$29,"zulässig (beliebig kombinierbar)","anderer Versickerungstyp gewählt")</f>
        <v>anderer Versickerungstyp gewählt</v>
      </c>
    </row>
    <row r="383" spans="1:32" x14ac:dyDescent="0.2">
      <c r="A383" s="168"/>
      <c r="B383" s="169"/>
      <c r="C383" s="147"/>
      <c r="D383" s="129"/>
      <c r="E383" s="130"/>
      <c r="F383" s="131"/>
      <c r="G383" s="163"/>
      <c r="H383" s="135"/>
      <c r="I383" s="136" t="str">
        <f t="shared" si="35"/>
        <v/>
      </c>
      <c r="J383" s="137" t="str">
        <f t="shared" si="36"/>
        <v/>
      </c>
      <c r="K383" s="138"/>
      <c r="L383" s="78"/>
      <c r="M383" s="79"/>
      <c r="N383" s="76">
        <f t="shared" si="37"/>
        <v>0</v>
      </c>
      <c r="O383" s="143"/>
      <c r="P383" s="76">
        <f t="shared" si="38"/>
        <v>0</v>
      </c>
      <c r="Q383" s="143"/>
      <c r="R383" s="76">
        <f t="shared" si="39"/>
        <v>0</v>
      </c>
      <c r="S383" s="144"/>
      <c r="T383" s="76">
        <f>IF(S383='x. Dropdownmenüs'!$A$38,1,0)</f>
        <v>0</v>
      </c>
      <c r="U383" s="144"/>
      <c r="V383" s="76">
        <f t="shared" si="40"/>
        <v>0</v>
      </c>
      <c r="W383" s="145" t="str">
        <f t="shared" si="41"/>
        <v>gering</v>
      </c>
      <c r="X383" s="78"/>
      <c r="Y383" s="78"/>
      <c r="Z383" s="78"/>
      <c r="AA383" s="78"/>
      <c r="AB383" s="65" t="str">
        <f>IF(K383='x. Dropdownmenüs'!$A$25,IF(OR(X383='x. Dropdownmenüs'!$A$42,Y383='x. Dropdownmenüs'!$A$46),"Tabelle 4. überprüfen","zulässig"),"anderer Versickerungstyp gewählt")</f>
        <v>anderer Versickerungstyp gewählt</v>
      </c>
      <c r="AC383" s="65" t="str">
        <f>IF(AND(K383='x. Dropdownmenüs'!$A$26,L383='x. Dropdownmenüs'!$A$33,W383="gering"),"Zulässig ohne Behandlung wenn Ae&lt;Av",IF(K383='x. Dropdownmenüs'!$A$26,IF(OR(W383="hoch",L383='x. Dropdownmenüs'!$A$33,X383='x. Dropdownmenüs'!$A$42,Y383='x. Dropdownmenüs'!$A$46),"Tabelle 4. überprüfen","zulässig"),"anderer Versickerungstyp gewählt"))</f>
        <v>anderer Versickerungstyp gewählt</v>
      </c>
      <c r="AD383" s="65" t="str">
        <f>IF(AND(K383='x. Dropdownmenüs'!$A$27,L383='x. Dropdownmenüs'!$A$33,W383="gering"),"Zulässig am Ort des Anfalls",IF(K383='x. Dropdownmenüs'!$A$27,IF(OR(W383="hoch",L383='x. Dropdownmenüs'!$A$33,X383='x. Dropdownmenüs'!$A$42,Y383='x. Dropdownmenüs'!$A$46),"Tabelle 4. überprüfen","zulässig"),"anderer Versickerungstyp gewählt"))</f>
        <v>anderer Versickerungstyp gewählt</v>
      </c>
      <c r="AE383" s="65" t="str">
        <f>IF(K383='x. Dropdownmenüs'!$A$28,IF(X383='x. Dropdownmenüs'!$A$42,"nicht zulässig",IF(OR(Y383='x. Dropdownmenüs'!$A$46),"Tabelle 4. überprüfen","zulässig mit Behandlung")),"anderer Versickerungstyp gewählt")</f>
        <v>anderer Versickerungstyp gewählt</v>
      </c>
      <c r="AF383" s="65" t="str">
        <f>IF(K383='x. Dropdownmenüs'!$A$29,"zulässig (beliebig kombinierbar)","anderer Versickerungstyp gewählt")</f>
        <v>anderer Versickerungstyp gewählt</v>
      </c>
    </row>
    <row r="384" spans="1:32" x14ac:dyDescent="0.2">
      <c r="A384" s="168"/>
      <c r="B384" s="169"/>
      <c r="C384" s="147"/>
      <c r="D384" s="129"/>
      <c r="E384" s="130"/>
      <c r="F384" s="131"/>
      <c r="G384" s="163"/>
      <c r="H384" s="135"/>
      <c r="I384" s="136" t="str">
        <f t="shared" si="35"/>
        <v/>
      </c>
      <c r="J384" s="137" t="str">
        <f t="shared" si="36"/>
        <v/>
      </c>
      <c r="K384" s="138"/>
      <c r="L384" s="78"/>
      <c r="M384" s="79"/>
      <c r="N384" s="76">
        <f t="shared" si="37"/>
        <v>0</v>
      </c>
      <c r="O384" s="143"/>
      <c r="P384" s="76">
        <f t="shared" si="38"/>
        <v>0</v>
      </c>
      <c r="Q384" s="143"/>
      <c r="R384" s="76">
        <f t="shared" si="39"/>
        <v>0</v>
      </c>
      <c r="S384" s="144"/>
      <c r="T384" s="76">
        <f>IF(S384='x. Dropdownmenüs'!$A$38,1,0)</f>
        <v>0</v>
      </c>
      <c r="U384" s="144"/>
      <c r="V384" s="76">
        <f t="shared" si="40"/>
        <v>0</v>
      </c>
      <c r="W384" s="145" t="str">
        <f t="shared" si="41"/>
        <v>gering</v>
      </c>
      <c r="X384" s="78"/>
      <c r="Y384" s="78"/>
      <c r="Z384" s="78"/>
      <c r="AA384" s="78"/>
      <c r="AB384" s="65" t="str">
        <f>IF(K384='x. Dropdownmenüs'!$A$25,IF(OR(X384='x. Dropdownmenüs'!$A$42,Y384='x. Dropdownmenüs'!$A$46),"Tabelle 4. überprüfen","zulässig"),"anderer Versickerungstyp gewählt")</f>
        <v>anderer Versickerungstyp gewählt</v>
      </c>
      <c r="AC384" s="65" t="str">
        <f>IF(AND(K384='x. Dropdownmenüs'!$A$26,L384='x. Dropdownmenüs'!$A$33,W384="gering"),"Zulässig ohne Behandlung wenn Ae&lt;Av",IF(K384='x. Dropdownmenüs'!$A$26,IF(OR(W384="hoch",L384='x. Dropdownmenüs'!$A$33,X384='x. Dropdownmenüs'!$A$42,Y384='x. Dropdownmenüs'!$A$46),"Tabelle 4. überprüfen","zulässig"),"anderer Versickerungstyp gewählt"))</f>
        <v>anderer Versickerungstyp gewählt</v>
      </c>
      <c r="AD384" s="65" t="str">
        <f>IF(AND(K384='x. Dropdownmenüs'!$A$27,L384='x. Dropdownmenüs'!$A$33,W384="gering"),"Zulässig am Ort des Anfalls",IF(K384='x. Dropdownmenüs'!$A$27,IF(OR(W384="hoch",L384='x. Dropdownmenüs'!$A$33,X384='x. Dropdownmenüs'!$A$42,Y384='x. Dropdownmenüs'!$A$46),"Tabelle 4. überprüfen","zulässig"),"anderer Versickerungstyp gewählt"))</f>
        <v>anderer Versickerungstyp gewählt</v>
      </c>
      <c r="AE384" s="65" t="str">
        <f>IF(K384='x. Dropdownmenüs'!$A$28,IF(X384='x. Dropdownmenüs'!$A$42,"nicht zulässig",IF(OR(Y384='x. Dropdownmenüs'!$A$46),"Tabelle 4. überprüfen","zulässig mit Behandlung")),"anderer Versickerungstyp gewählt")</f>
        <v>anderer Versickerungstyp gewählt</v>
      </c>
      <c r="AF384" s="65" t="str">
        <f>IF(K384='x. Dropdownmenüs'!$A$29,"zulässig (beliebig kombinierbar)","anderer Versickerungstyp gewählt")</f>
        <v>anderer Versickerungstyp gewählt</v>
      </c>
    </row>
    <row r="385" spans="1:32" x14ac:dyDescent="0.2">
      <c r="A385" s="168"/>
      <c r="B385" s="169"/>
      <c r="C385" s="147"/>
      <c r="D385" s="129"/>
      <c r="E385" s="130"/>
      <c r="F385" s="131"/>
      <c r="G385" s="163"/>
      <c r="H385" s="135"/>
      <c r="I385" s="136" t="str">
        <f t="shared" si="35"/>
        <v/>
      </c>
      <c r="J385" s="137" t="str">
        <f t="shared" si="36"/>
        <v/>
      </c>
      <c r="K385" s="138"/>
      <c r="L385" s="78"/>
      <c r="M385" s="79"/>
      <c r="N385" s="76">
        <f t="shared" si="37"/>
        <v>0</v>
      </c>
      <c r="O385" s="143"/>
      <c r="P385" s="76">
        <f t="shared" si="38"/>
        <v>0</v>
      </c>
      <c r="Q385" s="143"/>
      <c r="R385" s="76">
        <f t="shared" si="39"/>
        <v>0</v>
      </c>
      <c r="S385" s="144"/>
      <c r="T385" s="76">
        <f>IF(S385='x. Dropdownmenüs'!$A$38,1,0)</f>
        <v>0</v>
      </c>
      <c r="U385" s="144"/>
      <c r="V385" s="76">
        <f t="shared" si="40"/>
        <v>0</v>
      </c>
      <c r="W385" s="145" t="str">
        <f t="shared" si="41"/>
        <v>gering</v>
      </c>
      <c r="X385" s="78"/>
      <c r="Y385" s="78"/>
      <c r="Z385" s="78"/>
      <c r="AA385" s="78"/>
      <c r="AB385" s="65" t="str">
        <f>IF(K385='x. Dropdownmenüs'!$A$25,IF(OR(X385='x. Dropdownmenüs'!$A$42,Y385='x. Dropdownmenüs'!$A$46),"Tabelle 4. überprüfen","zulässig"),"anderer Versickerungstyp gewählt")</f>
        <v>anderer Versickerungstyp gewählt</v>
      </c>
      <c r="AC385" s="65" t="str">
        <f>IF(AND(K385='x. Dropdownmenüs'!$A$26,L385='x. Dropdownmenüs'!$A$33,W385="gering"),"Zulässig ohne Behandlung wenn Ae&lt;Av",IF(K385='x. Dropdownmenüs'!$A$26,IF(OR(W385="hoch",L385='x. Dropdownmenüs'!$A$33,X385='x. Dropdownmenüs'!$A$42,Y385='x. Dropdownmenüs'!$A$46),"Tabelle 4. überprüfen","zulässig"),"anderer Versickerungstyp gewählt"))</f>
        <v>anderer Versickerungstyp gewählt</v>
      </c>
      <c r="AD385" s="65" t="str">
        <f>IF(AND(K385='x. Dropdownmenüs'!$A$27,L385='x. Dropdownmenüs'!$A$33,W385="gering"),"Zulässig am Ort des Anfalls",IF(K385='x. Dropdownmenüs'!$A$27,IF(OR(W385="hoch",L385='x. Dropdownmenüs'!$A$33,X385='x. Dropdownmenüs'!$A$42,Y385='x. Dropdownmenüs'!$A$46),"Tabelle 4. überprüfen","zulässig"),"anderer Versickerungstyp gewählt"))</f>
        <v>anderer Versickerungstyp gewählt</v>
      </c>
      <c r="AE385" s="65" t="str">
        <f>IF(K385='x. Dropdownmenüs'!$A$28,IF(X385='x. Dropdownmenüs'!$A$42,"nicht zulässig",IF(OR(Y385='x. Dropdownmenüs'!$A$46),"Tabelle 4. überprüfen","zulässig mit Behandlung")),"anderer Versickerungstyp gewählt")</f>
        <v>anderer Versickerungstyp gewählt</v>
      </c>
      <c r="AF385" s="65" t="str">
        <f>IF(K385='x. Dropdownmenüs'!$A$29,"zulässig (beliebig kombinierbar)","anderer Versickerungstyp gewählt")</f>
        <v>anderer Versickerungstyp gewählt</v>
      </c>
    </row>
    <row r="386" spans="1:32" x14ac:dyDescent="0.2">
      <c r="A386" s="168"/>
      <c r="B386" s="169"/>
      <c r="C386" s="147"/>
      <c r="D386" s="129"/>
      <c r="E386" s="130"/>
      <c r="F386" s="131"/>
      <c r="G386" s="163"/>
      <c r="H386" s="135"/>
      <c r="I386" s="136" t="str">
        <f t="shared" si="35"/>
        <v/>
      </c>
      <c r="J386" s="137" t="str">
        <f t="shared" si="36"/>
        <v/>
      </c>
      <c r="K386" s="138"/>
      <c r="L386" s="78"/>
      <c r="M386" s="79"/>
      <c r="N386" s="76">
        <f t="shared" si="37"/>
        <v>0</v>
      </c>
      <c r="O386" s="143"/>
      <c r="P386" s="76">
        <f t="shared" si="38"/>
        <v>0</v>
      </c>
      <c r="Q386" s="143"/>
      <c r="R386" s="76">
        <f t="shared" si="39"/>
        <v>0</v>
      </c>
      <c r="S386" s="144"/>
      <c r="T386" s="76">
        <f>IF(S386='x. Dropdownmenüs'!$A$38,1,0)</f>
        <v>0</v>
      </c>
      <c r="U386" s="144"/>
      <c r="V386" s="76">
        <f t="shared" si="40"/>
        <v>0</v>
      </c>
      <c r="W386" s="145" t="str">
        <f t="shared" si="41"/>
        <v>gering</v>
      </c>
      <c r="X386" s="78"/>
      <c r="Y386" s="78"/>
      <c r="Z386" s="78"/>
      <c r="AA386" s="78"/>
      <c r="AB386" s="65" t="str">
        <f>IF(K386='x. Dropdownmenüs'!$A$25,IF(OR(X386='x. Dropdownmenüs'!$A$42,Y386='x. Dropdownmenüs'!$A$46),"Tabelle 4. überprüfen","zulässig"),"anderer Versickerungstyp gewählt")</f>
        <v>anderer Versickerungstyp gewählt</v>
      </c>
      <c r="AC386" s="65" t="str">
        <f>IF(AND(K386='x. Dropdownmenüs'!$A$26,L386='x. Dropdownmenüs'!$A$33,W386="gering"),"Zulässig ohne Behandlung wenn Ae&lt;Av",IF(K386='x. Dropdownmenüs'!$A$26,IF(OR(W386="hoch",L386='x. Dropdownmenüs'!$A$33,X386='x. Dropdownmenüs'!$A$42,Y386='x. Dropdownmenüs'!$A$46),"Tabelle 4. überprüfen","zulässig"),"anderer Versickerungstyp gewählt"))</f>
        <v>anderer Versickerungstyp gewählt</v>
      </c>
      <c r="AD386" s="65" t="str">
        <f>IF(AND(K386='x. Dropdownmenüs'!$A$27,L386='x. Dropdownmenüs'!$A$33,W386="gering"),"Zulässig am Ort des Anfalls",IF(K386='x. Dropdownmenüs'!$A$27,IF(OR(W386="hoch",L386='x. Dropdownmenüs'!$A$33,X386='x. Dropdownmenüs'!$A$42,Y386='x. Dropdownmenüs'!$A$46),"Tabelle 4. überprüfen","zulässig"),"anderer Versickerungstyp gewählt"))</f>
        <v>anderer Versickerungstyp gewählt</v>
      </c>
      <c r="AE386" s="65" t="str">
        <f>IF(K386='x. Dropdownmenüs'!$A$28,IF(X386='x. Dropdownmenüs'!$A$42,"nicht zulässig",IF(OR(Y386='x. Dropdownmenüs'!$A$46),"Tabelle 4. überprüfen","zulässig mit Behandlung")),"anderer Versickerungstyp gewählt")</f>
        <v>anderer Versickerungstyp gewählt</v>
      </c>
      <c r="AF386" s="65" t="str">
        <f>IF(K386='x. Dropdownmenüs'!$A$29,"zulässig (beliebig kombinierbar)","anderer Versickerungstyp gewählt")</f>
        <v>anderer Versickerungstyp gewählt</v>
      </c>
    </row>
    <row r="387" spans="1:32" x14ac:dyDescent="0.2">
      <c r="A387" s="168"/>
      <c r="B387" s="169"/>
      <c r="C387" s="147"/>
      <c r="D387" s="129"/>
      <c r="E387" s="130"/>
      <c r="F387" s="131"/>
      <c r="G387" s="163"/>
      <c r="H387" s="135"/>
      <c r="I387" s="136" t="str">
        <f t="shared" si="35"/>
        <v/>
      </c>
      <c r="J387" s="137" t="str">
        <f t="shared" si="36"/>
        <v/>
      </c>
      <c r="K387" s="138"/>
      <c r="L387" s="78"/>
      <c r="M387" s="79"/>
      <c r="N387" s="76">
        <f t="shared" si="37"/>
        <v>0</v>
      </c>
      <c r="O387" s="143"/>
      <c r="P387" s="76">
        <f t="shared" si="38"/>
        <v>0</v>
      </c>
      <c r="Q387" s="143"/>
      <c r="R387" s="76">
        <f t="shared" si="39"/>
        <v>0</v>
      </c>
      <c r="S387" s="144"/>
      <c r="T387" s="76">
        <f>IF(S387='x. Dropdownmenüs'!$A$38,1,0)</f>
        <v>0</v>
      </c>
      <c r="U387" s="144"/>
      <c r="V387" s="76">
        <f t="shared" si="40"/>
        <v>0</v>
      </c>
      <c r="W387" s="145" t="str">
        <f t="shared" si="41"/>
        <v>gering</v>
      </c>
      <c r="X387" s="78"/>
      <c r="Y387" s="78"/>
      <c r="Z387" s="78"/>
      <c r="AA387" s="78"/>
      <c r="AB387" s="65" t="str">
        <f>IF(K387='x. Dropdownmenüs'!$A$25,IF(OR(X387='x. Dropdownmenüs'!$A$42,Y387='x. Dropdownmenüs'!$A$46),"Tabelle 4. überprüfen","zulässig"),"anderer Versickerungstyp gewählt")</f>
        <v>anderer Versickerungstyp gewählt</v>
      </c>
      <c r="AC387" s="65" t="str">
        <f>IF(AND(K387='x. Dropdownmenüs'!$A$26,L387='x. Dropdownmenüs'!$A$33,W387="gering"),"Zulässig ohne Behandlung wenn Ae&lt;Av",IF(K387='x. Dropdownmenüs'!$A$26,IF(OR(W387="hoch",L387='x. Dropdownmenüs'!$A$33,X387='x. Dropdownmenüs'!$A$42,Y387='x. Dropdownmenüs'!$A$46),"Tabelle 4. überprüfen","zulässig"),"anderer Versickerungstyp gewählt"))</f>
        <v>anderer Versickerungstyp gewählt</v>
      </c>
      <c r="AD387" s="65" t="str">
        <f>IF(AND(K387='x. Dropdownmenüs'!$A$27,L387='x. Dropdownmenüs'!$A$33,W387="gering"),"Zulässig am Ort des Anfalls",IF(K387='x. Dropdownmenüs'!$A$27,IF(OR(W387="hoch",L387='x. Dropdownmenüs'!$A$33,X387='x. Dropdownmenüs'!$A$42,Y387='x. Dropdownmenüs'!$A$46),"Tabelle 4. überprüfen","zulässig"),"anderer Versickerungstyp gewählt"))</f>
        <v>anderer Versickerungstyp gewählt</v>
      </c>
      <c r="AE387" s="65" t="str">
        <f>IF(K387='x. Dropdownmenüs'!$A$28,IF(X387='x. Dropdownmenüs'!$A$42,"nicht zulässig",IF(OR(Y387='x. Dropdownmenüs'!$A$46),"Tabelle 4. überprüfen","zulässig mit Behandlung")),"anderer Versickerungstyp gewählt")</f>
        <v>anderer Versickerungstyp gewählt</v>
      </c>
      <c r="AF387" s="65" t="str">
        <f>IF(K387='x. Dropdownmenüs'!$A$29,"zulässig (beliebig kombinierbar)","anderer Versickerungstyp gewählt")</f>
        <v>anderer Versickerungstyp gewählt</v>
      </c>
    </row>
    <row r="388" spans="1:32" x14ac:dyDescent="0.2">
      <c r="A388" s="168"/>
      <c r="B388" s="169"/>
      <c r="C388" s="147"/>
      <c r="D388" s="129"/>
      <c r="E388" s="130"/>
      <c r="F388" s="131"/>
      <c r="G388" s="163"/>
      <c r="H388" s="135"/>
      <c r="I388" s="136" t="str">
        <f t="shared" si="35"/>
        <v/>
      </c>
      <c r="J388" s="137" t="str">
        <f t="shared" si="36"/>
        <v/>
      </c>
      <c r="K388" s="138"/>
      <c r="L388" s="78"/>
      <c r="M388" s="79"/>
      <c r="N388" s="76">
        <f t="shared" si="37"/>
        <v>0</v>
      </c>
      <c r="O388" s="143"/>
      <c r="P388" s="76">
        <f t="shared" si="38"/>
        <v>0</v>
      </c>
      <c r="Q388" s="143"/>
      <c r="R388" s="76">
        <f t="shared" si="39"/>
        <v>0</v>
      </c>
      <c r="S388" s="144"/>
      <c r="T388" s="76">
        <f>IF(S388='x. Dropdownmenüs'!$A$38,1,0)</f>
        <v>0</v>
      </c>
      <c r="U388" s="144"/>
      <c r="V388" s="76">
        <f t="shared" si="40"/>
        <v>0</v>
      </c>
      <c r="W388" s="145" t="str">
        <f t="shared" si="41"/>
        <v>gering</v>
      </c>
      <c r="X388" s="78"/>
      <c r="Y388" s="78"/>
      <c r="Z388" s="78"/>
      <c r="AA388" s="78"/>
      <c r="AB388" s="65" t="str">
        <f>IF(K388='x. Dropdownmenüs'!$A$25,IF(OR(X388='x. Dropdownmenüs'!$A$42,Y388='x. Dropdownmenüs'!$A$46),"Tabelle 4. überprüfen","zulässig"),"anderer Versickerungstyp gewählt")</f>
        <v>anderer Versickerungstyp gewählt</v>
      </c>
      <c r="AC388" s="65" t="str">
        <f>IF(AND(K388='x. Dropdownmenüs'!$A$26,L388='x. Dropdownmenüs'!$A$33,W388="gering"),"Zulässig ohne Behandlung wenn Ae&lt;Av",IF(K388='x. Dropdownmenüs'!$A$26,IF(OR(W388="hoch",L388='x. Dropdownmenüs'!$A$33,X388='x. Dropdownmenüs'!$A$42,Y388='x. Dropdownmenüs'!$A$46),"Tabelle 4. überprüfen","zulässig"),"anderer Versickerungstyp gewählt"))</f>
        <v>anderer Versickerungstyp gewählt</v>
      </c>
      <c r="AD388" s="65" t="str">
        <f>IF(AND(K388='x. Dropdownmenüs'!$A$27,L388='x. Dropdownmenüs'!$A$33,W388="gering"),"Zulässig am Ort des Anfalls",IF(K388='x. Dropdownmenüs'!$A$27,IF(OR(W388="hoch",L388='x. Dropdownmenüs'!$A$33,X388='x. Dropdownmenüs'!$A$42,Y388='x. Dropdownmenüs'!$A$46),"Tabelle 4. überprüfen","zulässig"),"anderer Versickerungstyp gewählt"))</f>
        <v>anderer Versickerungstyp gewählt</v>
      </c>
      <c r="AE388" s="65" t="str">
        <f>IF(K388='x. Dropdownmenüs'!$A$28,IF(X388='x. Dropdownmenüs'!$A$42,"nicht zulässig",IF(OR(Y388='x. Dropdownmenüs'!$A$46),"Tabelle 4. überprüfen","zulässig mit Behandlung")),"anderer Versickerungstyp gewählt")</f>
        <v>anderer Versickerungstyp gewählt</v>
      </c>
      <c r="AF388" s="65" t="str">
        <f>IF(K388='x. Dropdownmenüs'!$A$29,"zulässig (beliebig kombinierbar)","anderer Versickerungstyp gewählt")</f>
        <v>anderer Versickerungstyp gewählt</v>
      </c>
    </row>
    <row r="389" spans="1:32" x14ac:dyDescent="0.2">
      <c r="A389" s="168"/>
      <c r="B389" s="169"/>
      <c r="C389" s="147"/>
      <c r="D389" s="129"/>
      <c r="E389" s="130"/>
      <c r="F389" s="131"/>
      <c r="G389" s="163"/>
      <c r="H389" s="135"/>
      <c r="I389" s="136" t="str">
        <f t="shared" si="35"/>
        <v/>
      </c>
      <c r="J389" s="137" t="str">
        <f t="shared" si="36"/>
        <v/>
      </c>
      <c r="K389" s="138"/>
      <c r="L389" s="78"/>
      <c r="M389" s="79"/>
      <c r="N389" s="76">
        <f t="shared" si="37"/>
        <v>0</v>
      </c>
      <c r="O389" s="143"/>
      <c r="P389" s="76">
        <f t="shared" si="38"/>
        <v>0</v>
      </c>
      <c r="Q389" s="143"/>
      <c r="R389" s="76">
        <f t="shared" si="39"/>
        <v>0</v>
      </c>
      <c r="S389" s="144"/>
      <c r="T389" s="76">
        <f>IF(S389='x. Dropdownmenüs'!$A$38,1,0)</f>
        <v>0</v>
      </c>
      <c r="U389" s="144"/>
      <c r="V389" s="76">
        <f t="shared" si="40"/>
        <v>0</v>
      </c>
      <c r="W389" s="145" t="str">
        <f t="shared" si="41"/>
        <v>gering</v>
      </c>
      <c r="X389" s="78"/>
      <c r="Y389" s="78"/>
      <c r="Z389" s="78"/>
      <c r="AA389" s="78"/>
      <c r="AB389" s="65" t="str">
        <f>IF(K389='x. Dropdownmenüs'!$A$25,IF(OR(X389='x. Dropdownmenüs'!$A$42,Y389='x. Dropdownmenüs'!$A$46),"Tabelle 4. überprüfen","zulässig"),"anderer Versickerungstyp gewählt")</f>
        <v>anderer Versickerungstyp gewählt</v>
      </c>
      <c r="AC389" s="65" t="str">
        <f>IF(AND(K389='x. Dropdownmenüs'!$A$26,L389='x. Dropdownmenüs'!$A$33,W389="gering"),"Zulässig ohne Behandlung wenn Ae&lt;Av",IF(K389='x. Dropdownmenüs'!$A$26,IF(OR(W389="hoch",L389='x. Dropdownmenüs'!$A$33,X389='x. Dropdownmenüs'!$A$42,Y389='x. Dropdownmenüs'!$A$46),"Tabelle 4. überprüfen","zulässig"),"anderer Versickerungstyp gewählt"))</f>
        <v>anderer Versickerungstyp gewählt</v>
      </c>
      <c r="AD389" s="65" t="str">
        <f>IF(AND(K389='x. Dropdownmenüs'!$A$27,L389='x. Dropdownmenüs'!$A$33,W389="gering"),"Zulässig am Ort des Anfalls",IF(K389='x. Dropdownmenüs'!$A$27,IF(OR(W389="hoch",L389='x. Dropdownmenüs'!$A$33,X389='x. Dropdownmenüs'!$A$42,Y389='x. Dropdownmenüs'!$A$46),"Tabelle 4. überprüfen","zulässig"),"anderer Versickerungstyp gewählt"))</f>
        <v>anderer Versickerungstyp gewählt</v>
      </c>
      <c r="AE389" s="65" t="str">
        <f>IF(K389='x. Dropdownmenüs'!$A$28,IF(X389='x. Dropdownmenüs'!$A$42,"nicht zulässig",IF(OR(Y389='x. Dropdownmenüs'!$A$46),"Tabelle 4. überprüfen","zulässig mit Behandlung")),"anderer Versickerungstyp gewählt")</f>
        <v>anderer Versickerungstyp gewählt</v>
      </c>
      <c r="AF389" s="65" t="str">
        <f>IF(K389='x. Dropdownmenüs'!$A$29,"zulässig (beliebig kombinierbar)","anderer Versickerungstyp gewählt")</f>
        <v>anderer Versickerungstyp gewählt</v>
      </c>
    </row>
    <row r="390" spans="1:32" x14ac:dyDescent="0.2">
      <c r="A390" s="168"/>
      <c r="B390" s="169"/>
      <c r="C390" s="147"/>
      <c r="D390" s="129"/>
      <c r="E390" s="130"/>
      <c r="F390" s="131"/>
      <c r="G390" s="163"/>
      <c r="H390" s="135"/>
      <c r="I390" s="136" t="str">
        <f t="shared" si="35"/>
        <v/>
      </c>
      <c r="J390" s="137" t="str">
        <f t="shared" si="36"/>
        <v/>
      </c>
      <c r="K390" s="138"/>
      <c r="L390" s="78"/>
      <c r="M390" s="79"/>
      <c r="N390" s="76">
        <f t="shared" si="37"/>
        <v>0</v>
      </c>
      <c r="O390" s="143"/>
      <c r="P390" s="76">
        <f t="shared" si="38"/>
        <v>0</v>
      </c>
      <c r="Q390" s="143"/>
      <c r="R390" s="76">
        <f t="shared" si="39"/>
        <v>0</v>
      </c>
      <c r="S390" s="144"/>
      <c r="T390" s="76">
        <f>IF(S390='x. Dropdownmenüs'!$A$38,1,0)</f>
        <v>0</v>
      </c>
      <c r="U390" s="144"/>
      <c r="V390" s="76">
        <f t="shared" si="40"/>
        <v>0</v>
      </c>
      <c r="W390" s="145" t="str">
        <f t="shared" si="41"/>
        <v>gering</v>
      </c>
      <c r="X390" s="78"/>
      <c r="Y390" s="78"/>
      <c r="Z390" s="78"/>
      <c r="AA390" s="78"/>
      <c r="AB390" s="65" t="str">
        <f>IF(K390='x. Dropdownmenüs'!$A$25,IF(OR(X390='x. Dropdownmenüs'!$A$42,Y390='x. Dropdownmenüs'!$A$46),"Tabelle 4. überprüfen","zulässig"),"anderer Versickerungstyp gewählt")</f>
        <v>anderer Versickerungstyp gewählt</v>
      </c>
      <c r="AC390" s="65" t="str">
        <f>IF(AND(K390='x. Dropdownmenüs'!$A$26,L390='x. Dropdownmenüs'!$A$33,W390="gering"),"Zulässig ohne Behandlung wenn Ae&lt;Av",IF(K390='x. Dropdownmenüs'!$A$26,IF(OR(W390="hoch",L390='x. Dropdownmenüs'!$A$33,X390='x. Dropdownmenüs'!$A$42,Y390='x. Dropdownmenüs'!$A$46),"Tabelle 4. überprüfen","zulässig"),"anderer Versickerungstyp gewählt"))</f>
        <v>anderer Versickerungstyp gewählt</v>
      </c>
      <c r="AD390" s="65" t="str">
        <f>IF(AND(K390='x. Dropdownmenüs'!$A$27,L390='x. Dropdownmenüs'!$A$33,W390="gering"),"Zulässig am Ort des Anfalls",IF(K390='x. Dropdownmenüs'!$A$27,IF(OR(W390="hoch",L390='x. Dropdownmenüs'!$A$33,X390='x. Dropdownmenüs'!$A$42,Y390='x. Dropdownmenüs'!$A$46),"Tabelle 4. überprüfen","zulässig"),"anderer Versickerungstyp gewählt"))</f>
        <v>anderer Versickerungstyp gewählt</v>
      </c>
      <c r="AE390" s="65" t="str">
        <f>IF(K390='x. Dropdownmenüs'!$A$28,IF(X390='x. Dropdownmenüs'!$A$42,"nicht zulässig",IF(OR(Y390='x. Dropdownmenüs'!$A$46),"Tabelle 4. überprüfen","zulässig mit Behandlung")),"anderer Versickerungstyp gewählt")</f>
        <v>anderer Versickerungstyp gewählt</v>
      </c>
      <c r="AF390" s="65" t="str">
        <f>IF(K390='x. Dropdownmenüs'!$A$29,"zulässig (beliebig kombinierbar)","anderer Versickerungstyp gewählt")</f>
        <v>anderer Versickerungstyp gewählt</v>
      </c>
    </row>
    <row r="391" spans="1:32" x14ac:dyDescent="0.2">
      <c r="A391" s="168"/>
      <c r="B391" s="169"/>
      <c r="C391" s="147"/>
      <c r="D391" s="129"/>
      <c r="E391" s="130"/>
      <c r="F391" s="131"/>
      <c r="G391" s="163"/>
      <c r="H391" s="135"/>
      <c r="I391" s="136" t="str">
        <f t="shared" si="35"/>
        <v/>
      </c>
      <c r="J391" s="137" t="str">
        <f t="shared" si="36"/>
        <v/>
      </c>
      <c r="K391" s="138"/>
      <c r="L391" s="78"/>
      <c r="M391" s="79"/>
      <c r="N391" s="76">
        <f t="shared" si="37"/>
        <v>0</v>
      </c>
      <c r="O391" s="143"/>
      <c r="P391" s="76">
        <f t="shared" si="38"/>
        <v>0</v>
      </c>
      <c r="Q391" s="143"/>
      <c r="R391" s="76">
        <f t="shared" si="39"/>
        <v>0</v>
      </c>
      <c r="S391" s="144"/>
      <c r="T391" s="76">
        <f>IF(S391='x. Dropdownmenüs'!$A$38,1,0)</f>
        <v>0</v>
      </c>
      <c r="U391" s="144"/>
      <c r="V391" s="76">
        <f t="shared" si="40"/>
        <v>0</v>
      </c>
      <c r="W391" s="145" t="str">
        <f t="shared" si="41"/>
        <v>gering</v>
      </c>
      <c r="X391" s="78"/>
      <c r="Y391" s="78"/>
      <c r="Z391" s="78"/>
      <c r="AA391" s="78"/>
      <c r="AB391" s="65" t="str">
        <f>IF(K391='x. Dropdownmenüs'!$A$25,IF(OR(X391='x. Dropdownmenüs'!$A$42,Y391='x. Dropdownmenüs'!$A$46),"Tabelle 4. überprüfen","zulässig"),"anderer Versickerungstyp gewählt")</f>
        <v>anderer Versickerungstyp gewählt</v>
      </c>
      <c r="AC391" s="65" t="str">
        <f>IF(AND(K391='x. Dropdownmenüs'!$A$26,L391='x. Dropdownmenüs'!$A$33,W391="gering"),"Zulässig ohne Behandlung wenn Ae&lt;Av",IF(K391='x. Dropdownmenüs'!$A$26,IF(OR(W391="hoch",L391='x. Dropdownmenüs'!$A$33,X391='x. Dropdownmenüs'!$A$42,Y391='x. Dropdownmenüs'!$A$46),"Tabelle 4. überprüfen","zulässig"),"anderer Versickerungstyp gewählt"))</f>
        <v>anderer Versickerungstyp gewählt</v>
      </c>
      <c r="AD391" s="65" t="str">
        <f>IF(AND(K391='x. Dropdownmenüs'!$A$27,L391='x. Dropdownmenüs'!$A$33,W391="gering"),"Zulässig am Ort des Anfalls",IF(K391='x. Dropdownmenüs'!$A$27,IF(OR(W391="hoch",L391='x. Dropdownmenüs'!$A$33,X391='x. Dropdownmenüs'!$A$42,Y391='x. Dropdownmenüs'!$A$46),"Tabelle 4. überprüfen","zulässig"),"anderer Versickerungstyp gewählt"))</f>
        <v>anderer Versickerungstyp gewählt</v>
      </c>
      <c r="AE391" s="65" t="str">
        <f>IF(K391='x. Dropdownmenüs'!$A$28,IF(X391='x. Dropdownmenüs'!$A$42,"nicht zulässig",IF(OR(Y391='x. Dropdownmenüs'!$A$46),"Tabelle 4. überprüfen","zulässig mit Behandlung")),"anderer Versickerungstyp gewählt")</f>
        <v>anderer Versickerungstyp gewählt</v>
      </c>
      <c r="AF391" s="65" t="str">
        <f>IF(K391='x. Dropdownmenüs'!$A$29,"zulässig (beliebig kombinierbar)","anderer Versickerungstyp gewählt")</f>
        <v>anderer Versickerungstyp gewählt</v>
      </c>
    </row>
    <row r="392" spans="1:32" x14ac:dyDescent="0.2">
      <c r="A392" s="168"/>
      <c r="B392" s="169"/>
      <c r="C392" s="147"/>
      <c r="D392" s="129"/>
      <c r="E392" s="130"/>
      <c r="F392" s="131"/>
      <c r="G392" s="163"/>
      <c r="H392" s="135"/>
      <c r="I392" s="136" t="str">
        <f t="shared" si="35"/>
        <v/>
      </c>
      <c r="J392" s="137" t="str">
        <f t="shared" si="36"/>
        <v/>
      </c>
      <c r="K392" s="138"/>
      <c r="L392" s="78"/>
      <c r="M392" s="79"/>
      <c r="N392" s="76">
        <f t="shared" si="37"/>
        <v>0</v>
      </c>
      <c r="O392" s="143"/>
      <c r="P392" s="76">
        <f t="shared" si="38"/>
        <v>0</v>
      </c>
      <c r="Q392" s="143"/>
      <c r="R392" s="76">
        <f t="shared" si="39"/>
        <v>0</v>
      </c>
      <c r="S392" s="144"/>
      <c r="T392" s="76">
        <f>IF(S392='x. Dropdownmenüs'!$A$38,1,0)</f>
        <v>0</v>
      </c>
      <c r="U392" s="144"/>
      <c r="V392" s="76">
        <f t="shared" si="40"/>
        <v>0</v>
      </c>
      <c r="W392" s="145" t="str">
        <f t="shared" si="41"/>
        <v>gering</v>
      </c>
      <c r="X392" s="78"/>
      <c r="Y392" s="78"/>
      <c r="Z392" s="78"/>
      <c r="AA392" s="78"/>
      <c r="AB392" s="65" t="str">
        <f>IF(K392='x. Dropdownmenüs'!$A$25,IF(OR(X392='x. Dropdownmenüs'!$A$42,Y392='x. Dropdownmenüs'!$A$46),"Tabelle 4. überprüfen","zulässig"),"anderer Versickerungstyp gewählt")</f>
        <v>anderer Versickerungstyp gewählt</v>
      </c>
      <c r="AC392" s="65" t="str">
        <f>IF(AND(K392='x. Dropdownmenüs'!$A$26,L392='x. Dropdownmenüs'!$A$33,W392="gering"),"Zulässig ohne Behandlung wenn Ae&lt;Av",IF(K392='x. Dropdownmenüs'!$A$26,IF(OR(W392="hoch",L392='x. Dropdownmenüs'!$A$33,X392='x. Dropdownmenüs'!$A$42,Y392='x. Dropdownmenüs'!$A$46),"Tabelle 4. überprüfen","zulässig"),"anderer Versickerungstyp gewählt"))</f>
        <v>anderer Versickerungstyp gewählt</v>
      </c>
      <c r="AD392" s="65" t="str">
        <f>IF(AND(K392='x. Dropdownmenüs'!$A$27,L392='x. Dropdownmenüs'!$A$33,W392="gering"),"Zulässig am Ort des Anfalls",IF(K392='x. Dropdownmenüs'!$A$27,IF(OR(W392="hoch",L392='x. Dropdownmenüs'!$A$33,X392='x. Dropdownmenüs'!$A$42,Y392='x. Dropdownmenüs'!$A$46),"Tabelle 4. überprüfen","zulässig"),"anderer Versickerungstyp gewählt"))</f>
        <v>anderer Versickerungstyp gewählt</v>
      </c>
      <c r="AE392" s="65" t="str">
        <f>IF(K392='x. Dropdownmenüs'!$A$28,IF(X392='x. Dropdownmenüs'!$A$42,"nicht zulässig",IF(OR(Y392='x. Dropdownmenüs'!$A$46),"Tabelle 4. überprüfen","zulässig mit Behandlung")),"anderer Versickerungstyp gewählt")</f>
        <v>anderer Versickerungstyp gewählt</v>
      </c>
      <c r="AF392" s="65" t="str">
        <f>IF(K392='x. Dropdownmenüs'!$A$29,"zulässig (beliebig kombinierbar)","anderer Versickerungstyp gewählt")</f>
        <v>anderer Versickerungstyp gewählt</v>
      </c>
    </row>
    <row r="393" spans="1:32" x14ac:dyDescent="0.2">
      <c r="A393" s="168"/>
      <c r="B393" s="169"/>
      <c r="C393" s="147"/>
      <c r="D393" s="129"/>
      <c r="E393" s="130"/>
      <c r="F393" s="131"/>
      <c r="G393" s="163"/>
      <c r="H393" s="135"/>
      <c r="I393" s="136" t="str">
        <f t="shared" si="35"/>
        <v/>
      </c>
      <c r="J393" s="137" t="str">
        <f t="shared" si="36"/>
        <v/>
      </c>
      <c r="K393" s="138"/>
      <c r="L393" s="78"/>
      <c r="M393" s="79"/>
      <c r="N393" s="76">
        <f t="shared" si="37"/>
        <v>0</v>
      </c>
      <c r="O393" s="143"/>
      <c r="P393" s="76">
        <f t="shared" si="38"/>
        <v>0</v>
      </c>
      <c r="Q393" s="143"/>
      <c r="R393" s="76">
        <f t="shared" si="39"/>
        <v>0</v>
      </c>
      <c r="S393" s="144"/>
      <c r="T393" s="76">
        <f>IF(S393='x. Dropdownmenüs'!$A$38,1,0)</f>
        <v>0</v>
      </c>
      <c r="U393" s="144"/>
      <c r="V393" s="76">
        <f t="shared" si="40"/>
        <v>0</v>
      </c>
      <c r="W393" s="145" t="str">
        <f t="shared" si="41"/>
        <v>gering</v>
      </c>
      <c r="X393" s="78"/>
      <c r="Y393" s="78"/>
      <c r="Z393" s="78"/>
      <c r="AA393" s="78"/>
      <c r="AB393" s="65" t="str">
        <f>IF(K393='x. Dropdownmenüs'!$A$25,IF(OR(X393='x. Dropdownmenüs'!$A$42,Y393='x. Dropdownmenüs'!$A$46),"Tabelle 4. überprüfen","zulässig"),"anderer Versickerungstyp gewählt")</f>
        <v>anderer Versickerungstyp gewählt</v>
      </c>
      <c r="AC393" s="65" t="str">
        <f>IF(AND(K393='x. Dropdownmenüs'!$A$26,L393='x. Dropdownmenüs'!$A$33,W393="gering"),"Zulässig ohne Behandlung wenn Ae&lt;Av",IF(K393='x. Dropdownmenüs'!$A$26,IF(OR(W393="hoch",L393='x. Dropdownmenüs'!$A$33,X393='x. Dropdownmenüs'!$A$42,Y393='x. Dropdownmenüs'!$A$46),"Tabelle 4. überprüfen","zulässig"),"anderer Versickerungstyp gewählt"))</f>
        <v>anderer Versickerungstyp gewählt</v>
      </c>
      <c r="AD393" s="65" t="str">
        <f>IF(AND(K393='x. Dropdownmenüs'!$A$27,L393='x. Dropdownmenüs'!$A$33,W393="gering"),"Zulässig am Ort des Anfalls",IF(K393='x. Dropdownmenüs'!$A$27,IF(OR(W393="hoch",L393='x. Dropdownmenüs'!$A$33,X393='x. Dropdownmenüs'!$A$42,Y393='x. Dropdownmenüs'!$A$46),"Tabelle 4. überprüfen","zulässig"),"anderer Versickerungstyp gewählt"))</f>
        <v>anderer Versickerungstyp gewählt</v>
      </c>
      <c r="AE393" s="65" t="str">
        <f>IF(K393='x. Dropdownmenüs'!$A$28,IF(X393='x. Dropdownmenüs'!$A$42,"nicht zulässig",IF(OR(Y393='x. Dropdownmenüs'!$A$46),"Tabelle 4. überprüfen","zulässig mit Behandlung")),"anderer Versickerungstyp gewählt")</f>
        <v>anderer Versickerungstyp gewählt</v>
      </c>
      <c r="AF393" s="65" t="str">
        <f>IF(K393='x. Dropdownmenüs'!$A$29,"zulässig (beliebig kombinierbar)","anderer Versickerungstyp gewählt")</f>
        <v>anderer Versickerungstyp gewählt</v>
      </c>
    </row>
    <row r="394" spans="1:32" x14ac:dyDescent="0.2">
      <c r="A394" s="168"/>
      <c r="B394" s="169"/>
      <c r="C394" s="147"/>
      <c r="D394" s="129"/>
      <c r="E394" s="130"/>
      <c r="F394" s="131"/>
      <c r="G394" s="163"/>
      <c r="H394" s="135"/>
      <c r="I394" s="136" t="str">
        <f t="shared" si="35"/>
        <v/>
      </c>
      <c r="J394" s="137" t="str">
        <f t="shared" si="36"/>
        <v/>
      </c>
      <c r="K394" s="138"/>
      <c r="L394" s="78"/>
      <c r="M394" s="79"/>
      <c r="N394" s="76">
        <f t="shared" si="37"/>
        <v>0</v>
      </c>
      <c r="O394" s="143"/>
      <c r="P394" s="76">
        <f t="shared" si="38"/>
        <v>0</v>
      </c>
      <c r="Q394" s="143"/>
      <c r="R394" s="76">
        <f t="shared" si="39"/>
        <v>0</v>
      </c>
      <c r="S394" s="144"/>
      <c r="T394" s="76">
        <f>IF(S394='x. Dropdownmenüs'!$A$38,1,0)</f>
        <v>0</v>
      </c>
      <c r="U394" s="144"/>
      <c r="V394" s="76">
        <f t="shared" si="40"/>
        <v>0</v>
      </c>
      <c r="W394" s="145" t="str">
        <f t="shared" si="41"/>
        <v>gering</v>
      </c>
      <c r="X394" s="78"/>
      <c r="Y394" s="78"/>
      <c r="Z394" s="78"/>
      <c r="AA394" s="78"/>
      <c r="AB394" s="65" t="str">
        <f>IF(K394='x. Dropdownmenüs'!$A$25,IF(OR(X394='x. Dropdownmenüs'!$A$42,Y394='x. Dropdownmenüs'!$A$46),"Tabelle 4. überprüfen","zulässig"),"anderer Versickerungstyp gewählt")</f>
        <v>anderer Versickerungstyp gewählt</v>
      </c>
      <c r="AC394" s="65" t="str">
        <f>IF(AND(K394='x. Dropdownmenüs'!$A$26,L394='x. Dropdownmenüs'!$A$33,W394="gering"),"Zulässig ohne Behandlung wenn Ae&lt;Av",IF(K394='x. Dropdownmenüs'!$A$26,IF(OR(W394="hoch",L394='x. Dropdownmenüs'!$A$33,X394='x. Dropdownmenüs'!$A$42,Y394='x. Dropdownmenüs'!$A$46),"Tabelle 4. überprüfen","zulässig"),"anderer Versickerungstyp gewählt"))</f>
        <v>anderer Versickerungstyp gewählt</v>
      </c>
      <c r="AD394" s="65" t="str">
        <f>IF(AND(K394='x. Dropdownmenüs'!$A$27,L394='x. Dropdownmenüs'!$A$33,W394="gering"),"Zulässig am Ort des Anfalls",IF(K394='x. Dropdownmenüs'!$A$27,IF(OR(W394="hoch",L394='x. Dropdownmenüs'!$A$33,X394='x. Dropdownmenüs'!$A$42,Y394='x. Dropdownmenüs'!$A$46),"Tabelle 4. überprüfen","zulässig"),"anderer Versickerungstyp gewählt"))</f>
        <v>anderer Versickerungstyp gewählt</v>
      </c>
      <c r="AE394" s="65" t="str">
        <f>IF(K394='x. Dropdownmenüs'!$A$28,IF(X394='x. Dropdownmenüs'!$A$42,"nicht zulässig",IF(OR(Y394='x. Dropdownmenüs'!$A$46),"Tabelle 4. überprüfen","zulässig mit Behandlung")),"anderer Versickerungstyp gewählt")</f>
        <v>anderer Versickerungstyp gewählt</v>
      </c>
      <c r="AF394" s="65" t="str">
        <f>IF(K394='x. Dropdownmenüs'!$A$29,"zulässig (beliebig kombinierbar)","anderer Versickerungstyp gewählt")</f>
        <v>anderer Versickerungstyp gewählt</v>
      </c>
    </row>
    <row r="395" spans="1:32" x14ac:dyDescent="0.2">
      <c r="A395" s="168"/>
      <c r="B395" s="169"/>
      <c r="C395" s="147"/>
      <c r="D395" s="129"/>
      <c r="E395" s="130"/>
      <c r="F395" s="131"/>
      <c r="G395" s="163"/>
      <c r="H395" s="135"/>
      <c r="I395" s="136" t="str">
        <f t="shared" ref="I395:I421" si="42">IFERROR(D395/H395,"")</f>
        <v/>
      </c>
      <c r="J395" s="137" t="str">
        <f t="shared" ref="J395:J421" si="43">IF(ISNONTEXT(I395),IF(I395&gt;=5,"ja","nein"),"")</f>
        <v/>
      </c>
      <c r="K395" s="138"/>
      <c r="L395" s="78"/>
      <c r="M395" s="79"/>
      <c r="N395" s="76">
        <f t="shared" ref="N395:N421" si="44">M395/1000</f>
        <v>0</v>
      </c>
      <c r="O395" s="143"/>
      <c r="P395" s="76">
        <f t="shared" ref="P395:P421" si="45">IF(O395&lt;0.04,0,IF(AND(O395&gt;=0.04,O395&lt;=0.08),1,IF(O395&gt;0.08,2)))</f>
        <v>0</v>
      </c>
      <c r="Q395" s="143"/>
      <c r="R395" s="76">
        <f t="shared" ref="R395:R421" si="46">IF(Q395&gt;0.08,1,0)</f>
        <v>0</v>
      </c>
      <c r="S395" s="144"/>
      <c r="T395" s="76">
        <f>IF(S395='x. Dropdownmenüs'!$A$38,1,0)</f>
        <v>0</v>
      </c>
      <c r="U395" s="144"/>
      <c r="V395" s="76">
        <f t="shared" ref="V395:V421" si="47">ROUND(N395+P395+R395+T395-U395,0)</f>
        <v>0</v>
      </c>
      <c r="W395" s="145" t="str">
        <f t="shared" ref="W395:W421" si="48">IF(V395&lt;5,"gering",IF(AND(V395&gt;=5,V395&lt;=14),"mittel",IF(V395&gt;14,"hoch")))</f>
        <v>gering</v>
      </c>
      <c r="X395" s="78"/>
      <c r="Y395" s="78"/>
      <c r="Z395" s="78"/>
      <c r="AA395" s="78"/>
      <c r="AB395" s="65" t="str">
        <f>IF(K395='x. Dropdownmenüs'!$A$25,IF(OR(X395='x. Dropdownmenüs'!$A$42,Y395='x. Dropdownmenüs'!$A$46),"Tabelle 4. überprüfen","zulässig"),"anderer Versickerungstyp gewählt")</f>
        <v>anderer Versickerungstyp gewählt</v>
      </c>
      <c r="AC395" s="65" t="str">
        <f>IF(AND(K395='x. Dropdownmenüs'!$A$26,L395='x. Dropdownmenüs'!$A$33,W395="gering"),"Zulässig ohne Behandlung wenn Ae&lt;Av",IF(K395='x. Dropdownmenüs'!$A$26,IF(OR(W395="hoch",L395='x. Dropdownmenüs'!$A$33,X395='x. Dropdownmenüs'!$A$42,Y395='x. Dropdownmenüs'!$A$46),"Tabelle 4. überprüfen","zulässig"),"anderer Versickerungstyp gewählt"))</f>
        <v>anderer Versickerungstyp gewählt</v>
      </c>
      <c r="AD395" s="65" t="str">
        <f>IF(AND(K395='x. Dropdownmenüs'!$A$27,L395='x. Dropdownmenüs'!$A$33,W395="gering"),"Zulässig am Ort des Anfalls",IF(K395='x. Dropdownmenüs'!$A$27,IF(OR(W395="hoch",L395='x. Dropdownmenüs'!$A$33,X395='x. Dropdownmenüs'!$A$42,Y395='x. Dropdownmenüs'!$A$46),"Tabelle 4. überprüfen","zulässig"),"anderer Versickerungstyp gewählt"))</f>
        <v>anderer Versickerungstyp gewählt</v>
      </c>
      <c r="AE395" s="65" t="str">
        <f>IF(K395='x. Dropdownmenüs'!$A$28,IF(X395='x. Dropdownmenüs'!$A$42,"nicht zulässig",IF(OR(Y395='x. Dropdownmenüs'!$A$46),"Tabelle 4. überprüfen","zulässig mit Behandlung")),"anderer Versickerungstyp gewählt")</f>
        <v>anderer Versickerungstyp gewählt</v>
      </c>
      <c r="AF395" s="65" t="str">
        <f>IF(K395='x. Dropdownmenüs'!$A$29,"zulässig (beliebig kombinierbar)","anderer Versickerungstyp gewählt")</f>
        <v>anderer Versickerungstyp gewählt</v>
      </c>
    </row>
    <row r="396" spans="1:32" x14ac:dyDescent="0.2">
      <c r="A396" s="168"/>
      <c r="B396" s="169"/>
      <c r="C396" s="147"/>
      <c r="D396" s="129"/>
      <c r="E396" s="130"/>
      <c r="F396" s="131"/>
      <c r="G396" s="163"/>
      <c r="H396" s="135"/>
      <c r="I396" s="136" t="str">
        <f t="shared" si="42"/>
        <v/>
      </c>
      <c r="J396" s="137" t="str">
        <f t="shared" si="43"/>
        <v/>
      </c>
      <c r="K396" s="138"/>
      <c r="L396" s="78"/>
      <c r="M396" s="79"/>
      <c r="N396" s="76">
        <f t="shared" si="44"/>
        <v>0</v>
      </c>
      <c r="O396" s="143"/>
      <c r="P396" s="76">
        <f t="shared" si="45"/>
        <v>0</v>
      </c>
      <c r="Q396" s="143"/>
      <c r="R396" s="76">
        <f t="shared" si="46"/>
        <v>0</v>
      </c>
      <c r="S396" s="144"/>
      <c r="T396" s="76">
        <f>IF(S396='x. Dropdownmenüs'!$A$38,1,0)</f>
        <v>0</v>
      </c>
      <c r="U396" s="144"/>
      <c r="V396" s="76">
        <f t="shared" si="47"/>
        <v>0</v>
      </c>
      <c r="W396" s="145" t="str">
        <f t="shared" si="48"/>
        <v>gering</v>
      </c>
      <c r="X396" s="78"/>
      <c r="Y396" s="78"/>
      <c r="Z396" s="78"/>
      <c r="AA396" s="78"/>
      <c r="AB396" s="65" t="str">
        <f>IF(K396='x. Dropdownmenüs'!$A$25,IF(OR(X396='x. Dropdownmenüs'!$A$42,Y396='x. Dropdownmenüs'!$A$46),"Tabelle 4. überprüfen","zulässig"),"anderer Versickerungstyp gewählt")</f>
        <v>anderer Versickerungstyp gewählt</v>
      </c>
      <c r="AC396" s="65" t="str">
        <f>IF(AND(K396='x. Dropdownmenüs'!$A$26,L396='x. Dropdownmenüs'!$A$33,W396="gering"),"Zulässig ohne Behandlung wenn Ae&lt;Av",IF(K396='x. Dropdownmenüs'!$A$26,IF(OR(W396="hoch",L396='x. Dropdownmenüs'!$A$33,X396='x. Dropdownmenüs'!$A$42,Y396='x. Dropdownmenüs'!$A$46),"Tabelle 4. überprüfen","zulässig"),"anderer Versickerungstyp gewählt"))</f>
        <v>anderer Versickerungstyp gewählt</v>
      </c>
      <c r="AD396" s="65" t="str">
        <f>IF(AND(K396='x. Dropdownmenüs'!$A$27,L396='x. Dropdownmenüs'!$A$33,W396="gering"),"Zulässig am Ort des Anfalls",IF(K396='x. Dropdownmenüs'!$A$27,IF(OR(W396="hoch",L396='x. Dropdownmenüs'!$A$33,X396='x. Dropdownmenüs'!$A$42,Y396='x. Dropdownmenüs'!$A$46),"Tabelle 4. überprüfen","zulässig"),"anderer Versickerungstyp gewählt"))</f>
        <v>anderer Versickerungstyp gewählt</v>
      </c>
      <c r="AE396" s="65" t="str">
        <f>IF(K396='x. Dropdownmenüs'!$A$28,IF(X396='x. Dropdownmenüs'!$A$42,"nicht zulässig",IF(OR(Y396='x. Dropdownmenüs'!$A$46),"Tabelle 4. überprüfen","zulässig mit Behandlung")),"anderer Versickerungstyp gewählt")</f>
        <v>anderer Versickerungstyp gewählt</v>
      </c>
      <c r="AF396" s="65" t="str">
        <f>IF(K396='x. Dropdownmenüs'!$A$29,"zulässig (beliebig kombinierbar)","anderer Versickerungstyp gewählt")</f>
        <v>anderer Versickerungstyp gewählt</v>
      </c>
    </row>
    <row r="397" spans="1:32" x14ac:dyDescent="0.2">
      <c r="A397" s="168"/>
      <c r="B397" s="169"/>
      <c r="C397" s="147"/>
      <c r="D397" s="129"/>
      <c r="E397" s="130"/>
      <c r="F397" s="131"/>
      <c r="G397" s="163"/>
      <c r="H397" s="135"/>
      <c r="I397" s="136" t="str">
        <f t="shared" si="42"/>
        <v/>
      </c>
      <c r="J397" s="137" t="str">
        <f t="shared" si="43"/>
        <v/>
      </c>
      <c r="K397" s="138"/>
      <c r="L397" s="78"/>
      <c r="M397" s="79"/>
      <c r="N397" s="76">
        <f t="shared" si="44"/>
        <v>0</v>
      </c>
      <c r="O397" s="143"/>
      <c r="P397" s="76">
        <f t="shared" si="45"/>
        <v>0</v>
      </c>
      <c r="Q397" s="143"/>
      <c r="R397" s="76">
        <f t="shared" si="46"/>
        <v>0</v>
      </c>
      <c r="S397" s="144"/>
      <c r="T397" s="76">
        <f>IF(S397='x. Dropdownmenüs'!$A$38,1,0)</f>
        <v>0</v>
      </c>
      <c r="U397" s="144"/>
      <c r="V397" s="76">
        <f t="shared" si="47"/>
        <v>0</v>
      </c>
      <c r="W397" s="145" t="str">
        <f t="shared" si="48"/>
        <v>gering</v>
      </c>
      <c r="X397" s="78"/>
      <c r="Y397" s="78"/>
      <c r="Z397" s="78"/>
      <c r="AA397" s="78"/>
      <c r="AB397" s="65" t="str">
        <f>IF(K397='x. Dropdownmenüs'!$A$25,IF(OR(X397='x. Dropdownmenüs'!$A$42,Y397='x. Dropdownmenüs'!$A$46),"Tabelle 4. überprüfen","zulässig"),"anderer Versickerungstyp gewählt")</f>
        <v>anderer Versickerungstyp gewählt</v>
      </c>
      <c r="AC397" s="65" t="str">
        <f>IF(AND(K397='x. Dropdownmenüs'!$A$26,L397='x. Dropdownmenüs'!$A$33,W397="gering"),"Zulässig ohne Behandlung wenn Ae&lt;Av",IF(K397='x. Dropdownmenüs'!$A$26,IF(OR(W397="hoch",L397='x. Dropdownmenüs'!$A$33,X397='x. Dropdownmenüs'!$A$42,Y397='x. Dropdownmenüs'!$A$46),"Tabelle 4. überprüfen","zulässig"),"anderer Versickerungstyp gewählt"))</f>
        <v>anderer Versickerungstyp gewählt</v>
      </c>
      <c r="AD397" s="65" t="str">
        <f>IF(AND(K397='x. Dropdownmenüs'!$A$27,L397='x. Dropdownmenüs'!$A$33,W397="gering"),"Zulässig am Ort des Anfalls",IF(K397='x. Dropdownmenüs'!$A$27,IF(OR(W397="hoch",L397='x. Dropdownmenüs'!$A$33,X397='x. Dropdownmenüs'!$A$42,Y397='x. Dropdownmenüs'!$A$46),"Tabelle 4. überprüfen","zulässig"),"anderer Versickerungstyp gewählt"))</f>
        <v>anderer Versickerungstyp gewählt</v>
      </c>
      <c r="AE397" s="65" t="str">
        <f>IF(K397='x. Dropdownmenüs'!$A$28,IF(X397='x. Dropdownmenüs'!$A$42,"nicht zulässig",IF(OR(Y397='x. Dropdownmenüs'!$A$46),"Tabelle 4. überprüfen","zulässig mit Behandlung")),"anderer Versickerungstyp gewählt")</f>
        <v>anderer Versickerungstyp gewählt</v>
      </c>
      <c r="AF397" s="65" t="str">
        <f>IF(K397='x. Dropdownmenüs'!$A$29,"zulässig (beliebig kombinierbar)","anderer Versickerungstyp gewählt")</f>
        <v>anderer Versickerungstyp gewählt</v>
      </c>
    </row>
    <row r="398" spans="1:32" x14ac:dyDescent="0.2">
      <c r="A398" s="168"/>
      <c r="B398" s="169"/>
      <c r="C398" s="147"/>
      <c r="D398" s="129"/>
      <c r="E398" s="130"/>
      <c r="F398" s="131"/>
      <c r="G398" s="163"/>
      <c r="H398" s="135"/>
      <c r="I398" s="136" t="str">
        <f t="shared" si="42"/>
        <v/>
      </c>
      <c r="J398" s="137" t="str">
        <f t="shared" si="43"/>
        <v/>
      </c>
      <c r="K398" s="138"/>
      <c r="L398" s="78"/>
      <c r="M398" s="79"/>
      <c r="N398" s="76">
        <f t="shared" si="44"/>
        <v>0</v>
      </c>
      <c r="O398" s="143"/>
      <c r="P398" s="76">
        <f t="shared" si="45"/>
        <v>0</v>
      </c>
      <c r="Q398" s="143"/>
      <c r="R398" s="76">
        <f t="shared" si="46"/>
        <v>0</v>
      </c>
      <c r="S398" s="144"/>
      <c r="T398" s="76">
        <f>IF(S398='x. Dropdownmenüs'!$A$38,1,0)</f>
        <v>0</v>
      </c>
      <c r="U398" s="144"/>
      <c r="V398" s="76">
        <f t="shared" si="47"/>
        <v>0</v>
      </c>
      <c r="W398" s="145" t="str">
        <f t="shared" si="48"/>
        <v>gering</v>
      </c>
      <c r="X398" s="78"/>
      <c r="Y398" s="78"/>
      <c r="Z398" s="78"/>
      <c r="AA398" s="78"/>
      <c r="AB398" s="65" t="str">
        <f>IF(K398='x. Dropdownmenüs'!$A$25,IF(OR(X398='x. Dropdownmenüs'!$A$42,Y398='x. Dropdownmenüs'!$A$46),"Tabelle 4. überprüfen","zulässig"),"anderer Versickerungstyp gewählt")</f>
        <v>anderer Versickerungstyp gewählt</v>
      </c>
      <c r="AC398" s="65" t="str">
        <f>IF(AND(K398='x. Dropdownmenüs'!$A$26,L398='x. Dropdownmenüs'!$A$33,W398="gering"),"Zulässig ohne Behandlung wenn Ae&lt;Av",IF(K398='x. Dropdownmenüs'!$A$26,IF(OR(W398="hoch",L398='x. Dropdownmenüs'!$A$33,X398='x. Dropdownmenüs'!$A$42,Y398='x. Dropdownmenüs'!$A$46),"Tabelle 4. überprüfen","zulässig"),"anderer Versickerungstyp gewählt"))</f>
        <v>anderer Versickerungstyp gewählt</v>
      </c>
      <c r="AD398" s="65" t="str">
        <f>IF(AND(K398='x. Dropdownmenüs'!$A$27,L398='x. Dropdownmenüs'!$A$33,W398="gering"),"Zulässig am Ort des Anfalls",IF(K398='x. Dropdownmenüs'!$A$27,IF(OR(W398="hoch",L398='x. Dropdownmenüs'!$A$33,X398='x. Dropdownmenüs'!$A$42,Y398='x. Dropdownmenüs'!$A$46),"Tabelle 4. überprüfen","zulässig"),"anderer Versickerungstyp gewählt"))</f>
        <v>anderer Versickerungstyp gewählt</v>
      </c>
      <c r="AE398" s="65" t="str">
        <f>IF(K398='x. Dropdownmenüs'!$A$28,IF(X398='x. Dropdownmenüs'!$A$42,"nicht zulässig",IF(OR(Y398='x. Dropdownmenüs'!$A$46),"Tabelle 4. überprüfen","zulässig mit Behandlung")),"anderer Versickerungstyp gewählt")</f>
        <v>anderer Versickerungstyp gewählt</v>
      </c>
      <c r="AF398" s="65" t="str">
        <f>IF(K398='x. Dropdownmenüs'!$A$29,"zulässig (beliebig kombinierbar)","anderer Versickerungstyp gewählt")</f>
        <v>anderer Versickerungstyp gewählt</v>
      </c>
    </row>
    <row r="399" spans="1:32" x14ac:dyDescent="0.2">
      <c r="A399" s="168"/>
      <c r="B399" s="169"/>
      <c r="C399" s="147"/>
      <c r="D399" s="129"/>
      <c r="E399" s="130"/>
      <c r="F399" s="131"/>
      <c r="G399" s="163"/>
      <c r="H399" s="135"/>
      <c r="I399" s="136" t="str">
        <f t="shared" si="42"/>
        <v/>
      </c>
      <c r="J399" s="137" t="str">
        <f t="shared" si="43"/>
        <v/>
      </c>
      <c r="K399" s="138"/>
      <c r="L399" s="78"/>
      <c r="M399" s="79"/>
      <c r="N399" s="76">
        <f t="shared" si="44"/>
        <v>0</v>
      </c>
      <c r="O399" s="143"/>
      <c r="P399" s="76">
        <f t="shared" si="45"/>
        <v>0</v>
      </c>
      <c r="Q399" s="143"/>
      <c r="R399" s="76">
        <f t="shared" si="46"/>
        <v>0</v>
      </c>
      <c r="S399" s="144"/>
      <c r="T399" s="76">
        <f>IF(S399='x. Dropdownmenüs'!$A$38,1,0)</f>
        <v>0</v>
      </c>
      <c r="U399" s="144"/>
      <c r="V399" s="76">
        <f t="shared" si="47"/>
        <v>0</v>
      </c>
      <c r="W399" s="145" t="str">
        <f t="shared" si="48"/>
        <v>gering</v>
      </c>
      <c r="X399" s="78"/>
      <c r="Y399" s="78"/>
      <c r="Z399" s="78"/>
      <c r="AA399" s="78"/>
      <c r="AB399" s="65" t="str">
        <f>IF(K399='x. Dropdownmenüs'!$A$25,IF(OR(X399='x. Dropdownmenüs'!$A$42,Y399='x. Dropdownmenüs'!$A$46),"Tabelle 4. überprüfen","zulässig"),"anderer Versickerungstyp gewählt")</f>
        <v>anderer Versickerungstyp gewählt</v>
      </c>
      <c r="AC399" s="65" t="str">
        <f>IF(AND(K399='x. Dropdownmenüs'!$A$26,L399='x. Dropdownmenüs'!$A$33,W399="gering"),"Zulässig ohne Behandlung wenn Ae&lt;Av",IF(K399='x. Dropdownmenüs'!$A$26,IF(OR(W399="hoch",L399='x. Dropdownmenüs'!$A$33,X399='x. Dropdownmenüs'!$A$42,Y399='x. Dropdownmenüs'!$A$46),"Tabelle 4. überprüfen","zulässig"),"anderer Versickerungstyp gewählt"))</f>
        <v>anderer Versickerungstyp gewählt</v>
      </c>
      <c r="AD399" s="65" t="str">
        <f>IF(AND(K399='x. Dropdownmenüs'!$A$27,L399='x. Dropdownmenüs'!$A$33,W399="gering"),"Zulässig am Ort des Anfalls",IF(K399='x. Dropdownmenüs'!$A$27,IF(OR(W399="hoch",L399='x. Dropdownmenüs'!$A$33,X399='x. Dropdownmenüs'!$A$42,Y399='x. Dropdownmenüs'!$A$46),"Tabelle 4. überprüfen","zulässig"),"anderer Versickerungstyp gewählt"))</f>
        <v>anderer Versickerungstyp gewählt</v>
      </c>
      <c r="AE399" s="65" t="str">
        <f>IF(K399='x. Dropdownmenüs'!$A$28,IF(X399='x. Dropdownmenüs'!$A$42,"nicht zulässig",IF(OR(Y399='x. Dropdownmenüs'!$A$46),"Tabelle 4. überprüfen","zulässig mit Behandlung")),"anderer Versickerungstyp gewählt")</f>
        <v>anderer Versickerungstyp gewählt</v>
      </c>
      <c r="AF399" s="65" t="str">
        <f>IF(K399='x. Dropdownmenüs'!$A$29,"zulässig (beliebig kombinierbar)","anderer Versickerungstyp gewählt")</f>
        <v>anderer Versickerungstyp gewählt</v>
      </c>
    </row>
    <row r="400" spans="1:32" x14ac:dyDescent="0.2">
      <c r="A400" s="168"/>
      <c r="B400" s="169"/>
      <c r="C400" s="147"/>
      <c r="D400" s="129"/>
      <c r="E400" s="130"/>
      <c r="F400" s="131"/>
      <c r="G400" s="163"/>
      <c r="H400" s="135"/>
      <c r="I400" s="136" t="str">
        <f t="shared" si="42"/>
        <v/>
      </c>
      <c r="J400" s="137" t="str">
        <f t="shared" si="43"/>
        <v/>
      </c>
      <c r="K400" s="138"/>
      <c r="L400" s="78"/>
      <c r="M400" s="79"/>
      <c r="N400" s="76">
        <f t="shared" si="44"/>
        <v>0</v>
      </c>
      <c r="O400" s="143"/>
      <c r="P400" s="76">
        <f t="shared" si="45"/>
        <v>0</v>
      </c>
      <c r="Q400" s="143"/>
      <c r="R400" s="76">
        <f t="shared" si="46"/>
        <v>0</v>
      </c>
      <c r="S400" s="144"/>
      <c r="T400" s="76">
        <f>IF(S400='x. Dropdownmenüs'!$A$38,1,0)</f>
        <v>0</v>
      </c>
      <c r="U400" s="144"/>
      <c r="V400" s="76">
        <f t="shared" si="47"/>
        <v>0</v>
      </c>
      <c r="W400" s="145" t="str">
        <f t="shared" si="48"/>
        <v>gering</v>
      </c>
      <c r="X400" s="78"/>
      <c r="Y400" s="78"/>
      <c r="Z400" s="78"/>
      <c r="AA400" s="78"/>
      <c r="AB400" s="65" t="str">
        <f>IF(K400='x. Dropdownmenüs'!$A$25,IF(OR(X400='x. Dropdownmenüs'!$A$42,Y400='x. Dropdownmenüs'!$A$46),"Tabelle 4. überprüfen","zulässig"),"anderer Versickerungstyp gewählt")</f>
        <v>anderer Versickerungstyp gewählt</v>
      </c>
      <c r="AC400" s="65" t="str">
        <f>IF(AND(K400='x. Dropdownmenüs'!$A$26,L400='x. Dropdownmenüs'!$A$33,W400="gering"),"Zulässig ohne Behandlung wenn Ae&lt;Av",IF(K400='x. Dropdownmenüs'!$A$26,IF(OR(W400="hoch",L400='x. Dropdownmenüs'!$A$33,X400='x. Dropdownmenüs'!$A$42,Y400='x. Dropdownmenüs'!$A$46),"Tabelle 4. überprüfen","zulässig"),"anderer Versickerungstyp gewählt"))</f>
        <v>anderer Versickerungstyp gewählt</v>
      </c>
      <c r="AD400" s="65" t="str">
        <f>IF(AND(K400='x. Dropdownmenüs'!$A$27,L400='x. Dropdownmenüs'!$A$33,W400="gering"),"Zulässig am Ort des Anfalls",IF(K400='x. Dropdownmenüs'!$A$27,IF(OR(W400="hoch",L400='x. Dropdownmenüs'!$A$33,X400='x. Dropdownmenüs'!$A$42,Y400='x. Dropdownmenüs'!$A$46),"Tabelle 4. überprüfen","zulässig"),"anderer Versickerungstyp gewählt"))</f>
        <v>anderer Versickerungstyp gewählt</v>
      </c>
      <c r="AE400" s="65" t="str">
        <f>IF(K400='x. Dropdownmenüs'!$A$28,IF(X400='x. Dropdownmenüs'!$A$42,"nicht zulässig",IF(OR(Y400='x. Dropdownmenüs'!$A$46),"Tabelle 4. überprüfen","zulässig mit Behandlung")),"anderer Versickerungstyp gewählt")</f>
        <v>anderer Versickerungstyp gewählt</v>
      </c>
      <c r="AF400" s="65" t="str">
        <f>IF(K400='x. Dropdownmenüs'!$A$29,"zulässig (beliebig kombinierbar)","anderer Versickerungstyp gewählt")</f>
        <v>anderer Versickerungstyp gewählt</v>
      </c>
    </row>
    <row r="401" spans="1:32" x14ac:dyDescent="0.2">
      <c r="A401" s="168"/>
      <c r="B401" s="169"/>
      <c r="C401" s="147"/>
      <c r="D401" s="129"/>
      <c r="E401" s="130"/>
      <c r="F401" s="131"/>
      <c r="G401" s="163"/>
      <c r="H401" s="135"/>
      <c r="I401" s="136" t="str">
        <f t="shared" si="42"/>
        <v/>
      </c>
      <c r="J401" s="137" t="str">
        <f t="shared" si="43"/>
        <v/>
      </c>
      <c r="K401" s="138"/>
      <c r="L401" s="78"/>
      <c r="M401" s="79"/>
      <c r="N401" s="76">
        <f t="shared" si="44"/>
        <v>0</v>
      </c>
      <c r="O401" s="143"/>
      <c r="P401" s="76">
        <f t="shared" si="45"/>
        <v>0</v>
      </c>
      <c r="Q401" s="143"/>
      <c r="R401" s="76">
        <f t="shared" si="46"/>
        <v>0</v>
      </c>
      <c r="S401" s="144"/>
      <c r="T401" s="76">
        <f>IF(S401='x. Dropdownmenüs'!$A$38,1,0)</f>
        <v>0</v>
      </c>
      <c r="U401" s="144"/>
      <c r="V401" s="76">
        <f t="shared" si="47"/>
        <v>0</v>
      </c>
      <c r="W401" s="145" t="str">
        <f t="shared" si="48"/>
        <v>gering</v>
      </c>
      <c r="X401" s="78"/>
      <c r="Y401" s="78"/>
      <c r="Z401" s="78"/>
      <c r="AA401" s="78"/>
      <c r="AB401" s="65" t="str">
        <f>IF(K401='x. Dropdownmenüs'!$A$25,IF(OR(X401='x. Dropdownmenüs'!$A$42,Y401='x. Dropdownmenüs'!$A$46),"Tabelle 4. überprüfen","zulässig"),"anderer Versickerungstyp gewählt")</f>
        <v>anderer Versickerungstyp gewählt</v>
      </c>
      <c r="AC401" s="65" t="str">
        <f>IF(AND(K401='x. Dropdownmenüs'!$A$26,L401='x. Dropdownmenüs'!$A$33,W401="gering"),"Zulässig ohne Behandlung wenn Ae&lt;Av",IF(K401='x. Dropdownmenüs'!$A$26,IF(OR(W401="hoch",L401='x. Dropdownmenüs'!$A$33,X401='x. Dropdownmenüs'!$A$42,Y401='x. Dropdownmenüs'!$A$46),"Tabelle 4. überprüfen","zulässig"),"anderer Versickerungstyp gewählt"))</f>
        <v>anderer Versickerungstyp gewählt</v>
      </c>
      <c r="AD401" s="65" t="str">
        <f>IF(AND(K401='x. Dropdownmenüs'!$A$27,L401='x. Dropdownmenüs'!$A$33,W401="gering"),"Zulässig am Ort des Anfalls",IF(K401='x. Dropdownmenüs'!$A$27,IF(OR(W401="hoch",L401='x. Dropdownmenüs'!$A$33,X401='x. Dropdownmenüs'!$A$42,Y401='x. Dropdownmenüs'!$A$46),"Tabelle 4. überprüfen","zulässig"),"anderer Versickerungstyp gewählt"))</f>
        <v>anderer Versickerungstyp gewählt</v>
      </c>
      <c r="AE401" s="65" t="str">
        <f>IF(K401='x. Dropdownmenüs'!$A$28,IF(X401='x. Dropdownmenüs'!$A$42,"nicht zulässig",IF(OR(Y401='x. Dropdownmenüs'!$A$46),"Tabelle 4. überprüfen","zulässig mit Behandlung")),"anderer Versickerungstyp gewählt")</f>
        <v>anderer Versickerungstyp gewählt</v>
      </c>
      <c r="AF401" s="65" t="str">
        <f>IF(K401='x. Dropdownmenüs'!$A$29,"zulässig (beliebig kombinierbar)","anderer Versickerungstyp gewählt")</f>
        <v>anderer Versickerungstyp gewählt</v>
      </c>
    </row>
    <row r="402" spans="1:32" x14ac:dyDescent="0.2">
      <c r="A402" s="168"/>
      <c r="B402" s="169"/>
      <c r="C402" s="147"/>
      <c r="D402" s="129"/>
      <c r="E402" s="130"/>
      <c r="F402" s="131"/>
      <c r="G402" s="163"/>
      <c r="H402" s="135"/>
      <c r="I402" s="136" t="str">
        <f t="shared" si="42"/>
        <v/>
      </c>
      <c r="J402" s="137" t="str">
        <f t="shared" si="43"/>
        <v/>
      </c>
      <c r="K402" s="138"/>
      <c r="L402" s="78"/>
      <c r="M402" s="79"/>
      <c r="N402" s="76">
        <f t="shared" si="44"/>
        <v>0</v>
      </c>
      <c r="O402" s="143"/>
      <c r="P402" s="76">
        <f t="shared" si="45"/>
        <v>0</v>
      </c>
      <c r="Q402" s="143"/>
      <c r="R402" s="76">
        <f t="shared" si="46"/>
        <v>0</v>
      </c>
      <c r="S402" s="144"/>
      <c r="T402" s="76">
        <f>IF(S402='x. Dropdownmenüs'!$A$38,1,0)</f>
        <v>0</v>
      </c>
      <c r="U402" s="144"/>
      <c r="V402" s="76">
        <f t="shared" si="47"/>
        <v>0</v>
      </c>
      <c r="W402" s="145" t="str">
        <f t="shared" si="48"/>
        <v>gering</v>
      </c>
      <c r="X402" s="78"/>
      <c r="Y402" s="78"/>
      <c r="Z402" s="78"/>
      <c r="AA402" s="78"/>
      <c r="AB402" s="65" t="str">
        <f>IF(K402='x. Dropdownmenüs'!$A$25,IF(OR(X402='x. Dropdownmenüs'!$A$42,Y402='x. Dropdownmenüs'!$A$46),"Tabelle 4. überprüfen","zulässig"),"anderer Versickerungstyp gewählt")</f>
        <v>anderer Versickerungstyp gewählt</v>
      </c>
      <c r="AC402" s="65" t="str">
        <f>IF(AND(K402='x. Dropdownmenüs'!$A$26,L402='x. Dropdownmenüs'!$A$33,W402="gering"),"Zulässig ohne Behandlung wenn Ae&lt;Av",IF(K402='x. Dropdownmenüs'!$A$26,IF(OR(W402="hoch",L402='x. Dropdownmenüs'!$A$33,X402='x. Dropdownmenüs'!$A$42,Y402='x. Dropdownmenüs'!$A$46),"Tabelle 4. überprüfen","zulässig"),"anderer Versickerungstyp gewählt"))</f>
        <v>anderer Versickerungstyp gewählt</v>
      </c>
      <c r="AD402" s="65" t="str">
        <f>IF(AND(K402='x. Dropdownmenüs'!$A$27,L402='x. Dropdownmenüs'!$A$33,W402="gering"),"Zulässig am Ort des Anfalls",IF(K402='x. Dropdownmenüs'!$A$27,IF(OR(W402="hoch",L402='x. Dropdownmenüs'!$A$33,X402='x. Dropdownmenüs'!$A$42,Y402='x. Dropdownmenüs'!$A$46),"Tabelle 4. überprüfen","zulässig"),"anderer Versickerungstyp gewählt"))</f>
        <v>anderer Versickerungstyp gewählt</v>
      </c>
      <c r="AE402" s="65" t="str">
        <f>IF(K402='x. Dropdownmenüs'!$A$28,IF(X402='x. Dropdownmenüs'!$A$42,"nicht zulässig",IF(OR(Y402='x. Dropdownmenüs'!$A$46),"Tabelle 4. überprüfen","zulässig mit Behandlung")),"anderer Versickerungstyp gewählt")</f>
        <v>anderer Versickerungstyp gewählt</v>
      </c>
      <c r="AF402" s="65" t="str">
        <f>IF(K402='x. Dropdownmenüs'!$A$29,"zulässig (beliebig kombinierbar)","anderer Versickerungstyp gewählt")</f>
        <v>anderer Versickerungstyp gewählt</v>
      </c>
    </row>
    <row r="403" spans="1:32" x14ac:dyDescent="0.2">
      <c r="A403" s="168"/>
      <c r="B403" s="169"/>
      <c r="C403" s="147"/>
      <c r="D403" s="129"/>
      <c r="E403" s="130"/>
      <c r="F403" s="131"/>
      <c r="G403" s="163"/>
      <c r="H403" s="135"/>
      <c r="I403" s="136" t="str">
        <f t="shared" si="42"/>
        <v/>
      </c>
      <c r="J403" s="137" t="str">
        <f t="shared" si="43"/>
        <v/>
      </c>
      <c r="K403" s="138"/>
      <c r="L403" s="78"/>
      <c r="M403" s="79"/>
      <c r="N403" s="76">
        <f t="shared" si="44"/>
        <v>0</v>
      </c>
      <c r="O403" s="143"/>
      <c r="P403" s="76">
        <f t="shared" si="45"/>
        <v>0</v>
      </c>
      <c r="Q403" s="143"/>
      <c r="R403" s="76">
        <f t="shared" si="46"/>
        <v>0</v>
      </c>
      <c r="S403" s="144"/>
      <c r="T403" s="76">
        <f>IF(S403='x. Dropdownmenüs'!$A$38,1,0)</f>
        <v>0</v>
      </c>
      <c r="U403" s="144"/>
      <c r="V403" s="76">
        <f t="shared" si="47"/>
        <v>0</v>
      </c>
      <c r="W403" s="145" t="str">
        <f t="shared" si="48"/>
        <v>gering</v>
      </c>
      <c r="X403" s="78"/>
      <c r="Y403" s="78"/>
      <c r="Z403" s="78"/>
      <c r="AA403" s="78"/>
      <c r="AB403" s="65" t="str">
        <f>IF(K403='x. Dropdownmenüs'!$A$25,IF(OR(X403='x. Dropdownmenüs'!$A$42,Y403='x. Dropdownmenüs'!$A$46),"Tabelle 4. überprüfen","zulässig"),"anderer Versickerungstyp gewählt")</f>
        <v>anderer Versickerungstyp gewählt</v>
      </c>
      <c r="AC403" s="65" t="str">
        <f>IF(AND(K403='x. Dropdownmenüs'!$A$26,L403='x. Dropdownmenüs'!$A$33,W403="gering"),"Zulässig ohne Behandlung wenn Ae&lt;Av",IF(K403='x. Dropdownmenüs'!$A$26,IF(OR(W403="hoch",L403='x. Dropdownmenüs'!$A$33,X403='x. Dropdownmenüs'!$A$42,Y403='x. Dropdownmenüs'!$A$46),"Tabelle 4. überprüfen","zulässig"),"anderer Versickerungstyp gewählt"))</f>
        <v>anderer Versickerungstyp gewählt</v>
      </c>
      <c r="AD403" s="65" t="str">
        <f>IF(AND(K403='x. Dropdownmenüs'!$A$27,L403='x. Dropdownmenüs'!$A$33,W403="gering"),"Zulässig am Ort des Anfalls",IF(K403='x. Dropdownmenüs'!$A$27,IF(OR(W403="hoch",L403='x. Dropdownmenüs'!$A$33,X403='x. Dropdownmenüs'!$A$42,Y403='x. Dropdownmenüs'!$A$46),"Tabelle 4. überprüfen","zulässig"),"anderer Versickerungstyp gewählt"))</f>
        <v>anderer Versickerungstyp gewählt</v>
      </c>
      <c r="AE403" s="65" t="str">
        <f>IF(K403='x. Dropdownmenüs'!$A$28,IF(X403='x. Dropdownmenüs'!$A$42,"nicht zulässig",IF(OR(Y403='x. Dropdownmenüs'!$A$46),"Tabelle 4. überprüfen","zulässig mit Behandlung")),"anderer Versickerungstyp gewählt")</f>
        <v>anderer Versickerungstyp gewählt</v>
      </c>
      <c r="AF403" s="65" t="str">
        <f>IF(K403='x. Dropdownmenüs'!$A$29,"zulässig (beliebig kombinierbar)","anderer Versickerungstyp gewählt")</f>
        <v>anderer Versickerungstyp gewählt</v>
      </c>
    </row>
    <row r="404" spans="1:32" x14ac:dyDescent="0.2">
      <c r="A404" s="168"/>
      <c r="B404" s="169"/>
      <c r="C404" s="147"/>
      <c r="D404" s="129"/>
      <c r="E404" s="130"/>
      <c r="F404" s="131"/>
      <c r="G404" s="163"/>
      <c r="H404" s="135"/>
      <c r="I404" s="136" t="str">
        <f t="shared" si="42"/>
        <v/>
      </c>
      <c r="J404" s="137" t="str">
        <f t="shared" si="43"/>
        <v/>
      </c>
      <c r="K404" s="138"/>
      <c r="L404" s="78"/>
      <c r="M404" s="79"/>
      <c r="N404" s="76">
        <f t="shared" si="44"/>
        <v>0</v>
      </c>
      <c r="O404" s="143"/>
      <c r="P404" s="76">
        <f t="shared" si="45"/>
        <v>0</v>
      </c>
      <c r="Q404" s="143"/>
      <c r="R404" s="76">
        <f t="shared" si="46"/>
        <v>0</v>
      </c>
      <c r="S404" s="144"/>
      <c r="T404" s="76">
        <f>IF(S404='x. Dropdownmenüs'!$A$38,1,0)</f>
        <v>0</v>
      </c>
      <c r="U404" s="144"/>
      <c r="V404" s="76">
        <f t="shared" si="47"/>
        <v>0</v>
      </c>
      <c r="W404" s="145" t="str">
        <f t="shared" si="48"/>
        <v>gering</v>
      </c>
      <c r="X404" s="78"/>
      <c r="Y404" s="78"/>
      <c r="Z404" s="78"/>
      <c r="AA404" s="78"/>
      <c r="AB404" s="65" t="str">
        <f>IF(K404='x. Dropdownmenüs'!$A$25,IF(OR(X404='x. Dropdownmenüs'!$A$42,Y404='x. Dropdownmenüs'!$A$46),"Tabelle 4. überprüfen","zulässig"),"anderer Versickerungstyp gewählt")</f>
        <v>anderer Versickerungstyp gewählt</v>
      </c>
      <c r="AC404" s="65" t="str">
        <f>IF(AND(K404='x. Dropdownmenüs'!$A$26,L404='x. Dropdownmenüs'!$A$33,W404="gering"),"Zulässig ohne Behandlung wenn Ae&lt;Av",IF(K404='x. Dropdownmenüs'!$A$26,IF(OR(W404="hoch",L404='x. Dropdownmenüs'!$A$33,X404='x. Dropdownmenüs'!$A$42,Y404='x. Dropdownmenüs'!$A$46),"Tabelle 4. überprüfen","zulässig"),"anderer Versickerungstyp gewählt"))</f>
        <v>anderer Versickerungstyp gewählt</v>
      </c>
      <c r="AD404" s="65" t="str">
        <f>IF(AND(K404='x. Dropdownmenüs'!$A$27,L404='x. Dropdownmenüs'!$A$33,W404="gering"),"Zulässig am Ort des Anfalls",IF(K404='x. Dropdownmenüs'!$A$27,IF(OR(W404="hoch",L404='x. Dropdownmenüs'!$A$33,X404='x. Dropdownmenüs'!$A$42,Y404='x. Dropdownmenüs'!$A$46),"Tabelle 4. überprüfen","zulässig"),"anderer Versickerungstyp gewählt"))</f>
        <v>anderer Versickerungstyp gewählt</v>
      </c>
      <c r="AE404" s="65" t="str">
        <f>IF(K404='x. Dropdownmenüs'!$A$28,IF(X404='x. Dropdownmenüs'!$A$42,"nicht zulässig",IF(OR(Y404='x. Dropdownmenüs'!$A$46),"Tabelle 4. überprüfen","zulässig mit Behandlung")),"anderer Versickerungstyp gewählt")</f>
        <v>anderer Versickerungstyp gewählt</v>
      </c>
      <c r="AF404" s="65" t="str">
        <f>IF(K404='x. Dropdownmenüs'!$A$29,"zulässig (beliebig kombinierbar)","anderer Versickerungstyp gewählt")</f>
        <v>anderer Versickerungstyp gewählt</v>
      </c>
    </row>
    <row r="405" spans="1:32" x14ac:dyDescent="0.2">
      <c r="A405" s="168"/>
      <c r="B405" s="169"/>
      <c r="C405" s="147"/>
      <c r="D405" s="129"/>
      <c r="E405" s="130"/>
      <c r="F405" s="131"/>
      <c r="G405" s="163"/>
      <c r="H405" s="135"/>
      <c r="I405" s="136" t="str">
        <f t="shared" si="42"/>
        <v/>
      </c>
      <c r="J405" s="137" t="str">
        <f t="shared" si="43"/>
        <v/>
      </c>
      <c r="K405" s="138"/>
      <c r="L405" s="78"/>
      <c r="M405" s="79"/>
      <c r="N405" s="76">
        <f t="shared" si="44"/>
        <v>0</v>
      </c>
      <c r="O405" s="143"/>
      <c r="P405" s="76">
        <f t="shared" si="45"/>
        <v>0</v>
      </c>
      <c r="Q405" s="143"/>
      <c r="R405" s="76">
        <f t="shared" si="46"/>
        <v>0</v>
      </c>
      <c r="S405" s="144"/>
      <c r="T405" s="76">
        <f>IF(S405='x. Dropdownmenüs'!$A$38,1,0)</f>
        <v>0</v>
      </c>
      <c r="U405" s="144"/>
      <c r="V405" s="76">
        <f t="shared" si="47"/>
        <v>0</v>
      </c>
      <c r="W405" s="145" t="str">
        <f t="shared" si="48"/>
        <v>gering</v>
      </c>
      <c r="X405" s="78"/>
      <c r="Y405" s="78"/>
      <c r="Z405" s="78"/>
      <c r="AA405" s="78"/>
      <c r="AB405" s="65" t="str">
        <f>IF(K405='x. Dropdownmenüs'!$A$25,IF(OR(X405='x. Dropdownmenüs'!$A$42,Y405='x. Dropdownmenüs'!$A$46),"Tabelle 4. überprüfen","zulässig"),"anderer Versickerungstyp gewählt")</f>
        <v>anderer Versickerungstyp gewählt</v>
      </c>
      <c r="AC405" s="65" t="str">
        <f>IF(AND(K405='x. Dropdownmenüs'!$A$26,L405='x. Dropdownmenüs'!$A$33,W405="gering"),"Zulässig ohne Behandlung wenn Ae&lt;Av",IF(K405='x. Dropdownmenüs'!$A$26,IF(OR(W405="hoch",L405='x. Dropdownmenüs'!$A$33,X405='x. Dropdownmenüs'!$A$42,Y405='x. Dropdownmenüs'!$A$46),"Tabelle 4. überprüfen","zulässig"),"anderer Versickerungstyp gewählt"))</f>
        <v>anderer Versickerungstyp gewählt</v>
      </c>
      <c r="AD405" s="65" t="str">
        <f>IF(AND(K405='x. Dropdownmenüs'!$A$27,L405='x. Dropdownmenüs'!$A$33,W405="gering"),"Zulässig am Ort des Anfalls",IF(K405='x. Dropdownmenüs'!$A$27,IF(OR(W405="hoch",L405='x. Dropdownmenüs'!$A$33,X405='x. Dropdownmenüs'!$A$42,Y405='x. Dropdownmenüs'!$A$46),"Tabelle 4. überprüfen","zulässig"),"anderer Versickerungstyp gewählt"))</f>
        <v>anderer Versickerungstyp gewählt</v>
      </c>
      <c r="AE405" s="65" t="str">
        <f>IF(K405='x. Dropdownmenüs'!$A$28,IF(X405='x. Dropdownmenüs'!$A$42,"nicht zulässig",IF(OR(Y405='x. Dropdownmenüs'!$A$46),"Tabelle 4. überprüfen","zulässig mit Behandlung")),"anderer Versickerungstyp gewählt")</f>
        <v>anderer Versickerungstyp gewählt</v>
      </c>
      <c r="AF405" s="65" t="str">
        <f>IF(K405='x. Dropdownmenüs'!$A$29,"zulässig (beliebig kombinierbar)","anderer Versickerungstyp gewählt")</f>
        <v>anderer Versickerungstyp gewählt</v>
      </c>
    </row>
    <row r="406" spans="1:32" x14ac:dyDescent="0.2">
      <c r="A406" s="168"/>
      <c r="B406" s="169"/>
      <c r="C406" s="147"/>
      <c r="D406" s="129"/>
      <c r="E406" s="130"/>
      <c r="F406" s="131"/>
      <c r="G406" s="163"/>
      <c r="H406" s="135"/>
      <c r="I406" s="136" t="str">
        <f t="shared" si="42"/>
        <v/>
      </c>
      <c r="J406" s="137" t="str">
        <f t="shared" si="43"/>
        <v/>
      </c>
      <c r="K406" s="138"/>
      <c r="L406" s="78"/>
      <c r="M406" s="79"/>
      <c r="N406" s="76">
        <f t="shared" si="44"/>
        <v>0</v>
      </c>
      <c r="O406" s="143"/>
      <c r="P406" s="76">
        <f t="shared" si="45"/>
        <v>0</v>
      </c>
      <c r="Q406" s="143"/>
      <c r="R406" s="76">
        <f t="shared" si="46"/>
        <v>0</v>
      </c>
      <c r="S406" s="144"/>
      <c r="T406" s="76">
        <f>IF(S406='x. Dropdownmenüs'!$A$38,1,0)</f>
        <v>0</v>
      </c>
      <c r="U406" s="144"/>
      <c r="V406" s="76">
        <f t="shared" si="47"/>
        <v>0</v>
      </c>
      <c r="W406" s="145" t="str">
        <f t="shared" si="48"/>
        <v>gering</v>
      </c>
      <c r="X406" s="78"/>
      <c r="Y406" s="78"/>
      <c r="Z406" s="78"/>
      <c r="AA406" s="78"/>
      <c r="AB406" s="65" t="str">
        <f>IF(K406='x. Dropdownmenüs'!$A$25,IF(OR(X406='x. Dropdownmenüs'!$A$42,Y406='x. Dropdownmenüs'!$A$46),"Tabelle 4. überprüfen","zulässig"),"anderer Versickerungstyp gewählt")</f>
        <v>anderer Versickerungstyp gewählt</v>
      </c>
      <c r="AC406" s="65" t="str">
        <f>IF(AND(K406='x. Dropdownmenüs'!$A$26,L406='x. Dropdownmenüs'!$A$33,W406="gering"),"Zulässig ohne Behandlung wenn Ae&lt;Av",IF(K406='x. Dropdownmenüs'!$A$26,IF(OR(W406="hoch",L406='x. Dropdownmenüs'!$A$33,X406='x. Dropdownmenüs'!$A$42,Y406='x. Dropdownmenüs'!$A$46),"Tabelle 4. überprüfen","zulässig"),"anderer Versickerungstyp gewählt"))</f>
        <v>anderer Versickerungstyp gewählt</v>
      </c>
      <c r="AD406" s="65" t="str">
        <f>IF(AND(K406='x. Dropdownmenüs'!$A$27,L406='x. Dropdownmenüs'!$A$33,W406="gering"),"Zulässig am Ort des Anfalls",IF(K406='x. Dropdownmenüs'!$A$27,IF(OR(W406="hoch",L406='x. Dropdownmenüs'!$A$33,X406='x. Dropdownmenüs'!$A$42,Y406='x. Dropdownmenüs'!$A$46),"Tabelle 4. überprüfen","zulässig"),"anderer Versickerungstyp gewählt"))</f>
        <v>anderer Versickerungstyp gewählt</v>
      </c>
      <c r="AE406" s="65" t="str">
        <f>IF(K406='x. Dropdownmenüs'!$A$28,IF(X406='x. Dropdownmenüs'!$A$42,"nicht zulässig",IF(OR(Y406='x. Dropdownmenüs'!$A$46),"Tabelle 4. überprüfen","zulässig mit Behandlung")),"anderer Versickerungstyp gewählt")</f>
        <v>anderer Versickerungstyp gewählt</v>
      </c>
      <c r="AF406" s="65" t="str">
        <f>IF(K406='x. Dropdownmenüs'!$A$29,"zulässig (beliebig kombinierbar)","anderer Versickerungstyp gewählt")</f>
        <v>anderer Versickerungstyp gewählt</v>
      </c>
    </row>
    <row r="407" spans="1:32" x14ac:dyDescent="0.2">
      <c r="A407" s="168"/>
      <c r="B407" s="169"/>
      <c r="C407" s="147"/>
      <c r="D407" s="129"/>
      <c r="E407" s="130"/>
      <c r="F407" s="131"/>
      <c r="G407" s="163"/>
      <c r="H407" s="135"/>
      <c r="I407" s="136" t="str">
        <f t="shared" si="42"/>
        <v/>
      </c>
      <c r="J407" s="137" t="str">
        <f t="shared" si="43"/>
        <v/>
      </c>
      <c r="K407" s="138"/>
      <c r="L407" s="78"/>
      <c r="M407" s="79"/>
      <c r="N407" s="76">
        <f t="shared" si="44"/>
        <v>0</v>
      </c>
      <c r="O407" s="143"/>
      <c r="P407" s="76">
        <f t="shared" si="45"/>
        <v>0</v>
      </c>
      <c r="Q407" s="143"/>
      <c r="R407" s="76">
        <f t="shared" si="46"/>
        <v>0</v>
      </c>
      <c r="S407" s="144"/>
      <c r="T407" s="76">
        <f>IF(S407='x. Dropdownmenüs'!$A$38,1,0)</f>
        <v>0</v>
      </c>
      <c r="U407" s="144"/>
      <c r="V407" s="76">
        <f t="shared" si="47"/>
        <v>0</v>
      </c>
      <c r="W407" s="145" t="str">
        <f t="shared" si="48"/>
        <v>gering</v>
      </c>
      <c r="X407" s="78"/>
      <c r="Y407" s="78"/>
      <c r="Z407" s="78"/>
      <c r="AA407" s="78"/>
      <c r="AB407" s="65" t="str">
        <f>IF(K407='x. Dropdownmenüs'!$A$25,IF(OR(X407='x. Dropdownmenüs'!$A$42,Y407='x. Dropdownmenüs'!$A$46),"Tabelle 4. überprüfen","zulässig"),"anderer Versickerungstyp gewählt")</f>
        <v>anderer Versickerungstyp gewählt</v>
      </c>
      <c r="AC407" s="65" t="str">
        <f>IF(AND(K407='x. Dropdownmenüs'!$A$26,L407='x. Dropdownmenüs'!$A$33,W407="gering"),"Zulässig ohne Behandlung wenn Ae&lt;Av",IF(K407='x. Dropdownmenüs'!$A$26,IF(OR(W407="hoch",L407='x. Dropdownmenüs'!$A$33,X407='x. Dropdownmenüs'!$A$42,Y407='x. Dropdownmenüs'!$A$46),"Tabelle 4. überprüfen","zulässig"),"anderer Versickerungstyp gewählt"))</f>
        <v>anderer Versickerungstyp gewählt</v>
      </c>
      <c r="AD407" s="65" t="str">
        <f>IF(AND(K407='x. Dropdownmenüs'!$A$27,L407='x. Dropdownmenüs'!$A$33,W407="gering"),"Zulässig am Ort des Anfalls",IF(K407='x. Dropdownmenüs'!$A$27,IF(OR(W407="hoch",L407='x. Dropdownmenüs'!$A$33,X407='x. Dropdownmenüs'!$A$42,Y407='x. Dropdownmenüs'!$A$46),"Tabelle 4. überprüfen","zulässig"),"anderer Versickerungstyp gewählt"))</f>
        <v>anderer Versickerungstyp gewählt</v>
      </c>
      <c r="AE407" s="65" t="str">
        <f>IF(K407='x. Dropdownmenüs'!$A$28,IF(X407='x. Dropdownmenüs'!$A$42,"nicht zulässig",IF(OR(Y407='x. Dropdownmenüs'!$A$46),"Tabelle 4. überprüfen","zulässig mit Behandlung")),"anderer Versickerungstyp gewählt")</f>
        <v>anderer Versickerungstyp gewählt</v>
      </c>
      <c r="AF407" s="65" t="str">
        <f>IF(K407='x. Dropdownmenüs'!$A$29,"zulässig (beliebig kombinierbar)","anderer Versickerungstyp gewählt")</f>
        <v>anderer Versickerungstyp gewählt</v>
      </c>
    </row>
    <row r="408" spans="1:32" x14ac:dyDescent="0.2">
      <c r="A408" s="168"/>
      <c r="B408" s="169"/>
      <c r="C408" s="147"/>
      <c r="D408" s="129"/>
      <c r="E408" s="130"/>
      <c r="F408" s="131"/>
      <c r="G408" s="163"/>
      <c r="H408" s="135"/>
      <c r="I408" s="136" t="str">
        <f t="shared" si="42"/>
        <v/>
      </c>
      <c r="J408" s="137" t="str">
        <f t="shared" si="43"/>
        <v/>
      </c>
      <c r="K408" s="138"/>
      <c r="L408" s="78"/>
      <c r="M408" s="79"/>
      <c r="N408" s="76">
        <f t="shared" si="44"/>
        <v>0</v>
      </c>
      <c r="O408" s="143"/>
      <c r="P408" s="76">
        <f t="shared" si="45"/>
        <v>0</v>
      </c>
      <c r="Q408" s="143"/>
      <c r="R408" s="76">
        <f t="shared" si="46"/>
        <v>0</v>
      </c>
      <c r="S408" s="144"/>
      <c r="T408" s="76">
        <f>IF(S408='x. Dropdownmenüs'!$A$38,1,0)</f>
        <v>0</v>
      </c>
      <c r="U408" s="144"/>
      <c r="V408" s="76">
        <f t="shared" si="47"/>
        <v>0</v>
      </c>
      <c r="W408" s="145" t="str">
        <f t="shared" si="48"/>
        <v>gering</v>
      </c>
      <c r="X408" s="78"/>
      <c r="Y408" s="78"/>
      <c r="Z408" s="78"/>
      <c r="AA408" s="78"/>
      <c r="AB408" s="65" t="str">
        <f>IF(K408='x. Dropdownmenüs'!$A$25,IF(OR(X408='x. Dropdownmenüs'!$A$42,Y408='x. Dropdownmenüs'!$A$46),"Tabelle 4. überprüfen","zulässig"),"anderer Versickerungstyp gewählt")</f>
        <v>anderer Versickerungstyp gewählt</v>
      </c>
      <c r="AC408" s="65" t="str">
        <f>IF(AND(K408='x. Dropdownmenüs'!$A$26,L408='x. Dropdownmenüs'!$A$33,W408="gering"),"Zulässig ohne Behandlung wenn Ae&lt;Av",IF(K408='x. Dropdownmenüs'!$A$26,IF(OR(W408="hoch",L408='x. Dropdownmenüs'!$A$33,X408='x. Dropdownmenüs'!$A$42,Y408='x. Dropdownmenüs'!$A$46),"Tabelle 4. überprüfen","zulässig"),"anderer Versickerungstyp gewählt"))</f>
        <v>anderer Versickerungstyp gewählt</v>
      </c>
      <c r="AD408" s="65" t="str">
        <f>IF(AND(K408='x. Dropdownmenüs'!$A$27,L408='x. Dropdownmenüs'!$A$33,W408="gering"),"Zulässig am Ort des Anfalls",IF(K408='x. Dropdownmenüs'!$A$27,IF(OR(W408="hoch",L408='x. Dropdownmenüs'!$A$33,X408='x. Dropdownmenüs'!$A$42,Y408='x. Dropdownmenüs'!$A$46),"Tabelle 4. überprüfen","zulässig"),"anderer Versickerungstyp gewählt"))</f>
        <v>anderer Versickerungstyp gewählt</v>
      </c>
      <c r="AE408" s="65" t="str">
        <f>IF(K408='x. Dropdownmenüs'!$A$28,IF(X408='x. Dropdownmenüs'!$A$42,"nicht zulässig",IF(OR(Y408='x. Dropdownmenüs'!$A$46),"Tabelle 4. überprüfen","zulässig mit Behandlung")),"anderer Versickerungstyp gewählt")</f>
        <v>anderer Versickerungstyp gewählt</v>
      </c>
      <c r="AF408" s="65" t="str">
        <f>IF(K408='x. Dropdownmenüs'!$A$29,"zulässig (beliebig kombinierbar)","anderer Versickerungstyp gewählt")</f>
        <v>anderer Versickerungstyp gewählt</v>
      </c>
    </row>
    <row r="409" spans="1:32" x14ac:dyDescent="0.2">
      <c r="A409" s="168"/>
      <c r="B409" s="169"/>
      <c r="C409" s="147"/>
      <c r="D409" s="129"/>
      <c r="E409" s="130"/>
      <c r="F409" s="131"/>
      <c r="G409" s="163"/>
      <c r="H409" s="135"/>
      <c r="I409" s="136" t="str">
        <f t="shared" si="42"/>
        <v/>
      </c>
      <c r="J409" s="137" t="str">
        <f t="shared" si="43"/>
        <v/>
      </c>
      <c r="K409" s="138"/>
      <c r="L409" s="78"/>
      <c r="M409" s="79"/>
      <c r="N409" s="76">
        <f t="shared" si="44"/>
        <v>0</v>
      </c>
      <c r="O409" s="143"/>
      <c r="P409" s="76">
        <f t="shared" si="45"/>
        <v>0</v>
      </c>
      <c r="Q409" s="143"/>
      <c r="R409" s="76">
        <f t="shared" si="46"/>
        <v>0</v>
      </c>
      <c r="S409" s="144"/>
      <c r="T409" s="76">
        <f>IF(S409='x. Dropdownmenüs'!$A$38,1,0)</f>
        <v>0</v>
      </c>
      <c r="U409" s="144"/>
      <c r="V409" s="76">
        <f t="shared" si="47"/>
        <v>0</v>
      </c>
      <c r="W409" s="145" t="str">
        <f t="shared" si="48"/>
        <v>gering</v>
      </c>
      <c r="X409" s="78"/>
      <c r="Y409" s="78"/>
      <c r="Z409" s="78"/>
      <c r="AA409" s="78"/>
      <c r="AB409" s="65" t="str">
        <f>IF(K409='x. Dropdownmenüs'!$A$25,IF(OR(X409='x. Dropdownmenüs'!$A$42,Y409='x. Dropdownmenüs'!$A$46),"Tabelle 4. überprüfen","zulässig"),"anderer Versickerungstyp gewählt")</f>
        <v>anderer Versickerungstyp gewählt</v>
      </c>
      <c r="AC409" s="65" t="str">
        <f>IF(AND(K409='x. Dropdownmenüs'!$A$26,L409='x. Dropdownmenüs'!$A$33,W409="gering"),"Zulässig ohne Behandlung wenn Ae&lt;Av",IF(K409='x. Dropdownmenüs'!$A$26,IF(OR(W409="hoch",L409='x. Dropdownmenüs'!$A$33,X409='x. Dropdownmenüs'!$A$42,Y409='x. Dropdownmenüs'!$A$46),"Tabelle 4. überprüfen","zulässig"),"anderer Versickerungstyp gewählt"))</f>
        <v>anderer Versickerungstyp gewählt</v>
      </c>
      <c r="AD409" s="65" t="str">
        <f>IF(AND(K409='x. Dropdownmenüs'!$A$27,L409='x. Dropdownmenüs'!$A$33,W409="gering"),"Zulässig am Ort des Anfalls",IF(K409='x. Dropdownmenüs'!$A$27,IF(OR(W409="hoch",L409='x. Dropdownmenüs'!$A$33,X409='x. Dropdownmenüs'!$A$42,Y409='x. Dropdownmenüs'!$A$46),"Tabelle 4. überprüfen","zulässig"),"anderer Versickerungstyp gewählt"))</f>
        <v>anderer Versickerungstyp gewählt</v>
      </c>
      <c r="AE409" s="65" t="str">
        <f>IF(K409='x. Dropdownmenüs'!$A$28,IF(X409='x. Dropdownmenüs'!$A$42,"nicht zulässig",IF(OR(Y409='x. Dropdownmenüs'!$A$46),"Tabelle 4. überprüfen","zulässig mit Behandlung")),"anderer Versickerungstyp gewählt")</f>
        <v>anderer Versickerungstyp gewählt</v>
      </c>
      <c r="AF409" s="65" t="str">
        <f>IF(K409='x. Dropdownmenüs'!$A$29,"zulässig (beliebig kombinierbar)","anderer Versickerungstyp gewählt")</f>
        <v>anderer Versickerungstyp gewählt</v>
      </c>
    </row>
    <row r="410" spans="1:32" x14ac:dyDescent="0.2">
      <c r="A410" s="168"/>
      <c r="B410" s="169"/>
      <c r="C410" s="147"/>
      <c r="D410" s="129"/>
      <c r="E410" s="130"/>
      <c r="F410" s="131"/>
      <c r="G410" s="163"/>
      <c r="H410" s="135"/>
      <c r="I410" s="136" t="str">
        <f t="shared" si="42"/>
        <v/>
      </c>
      <c r="J410" s="137" t="str">
        <f t="shared" si="43"/>
        <v/>
      </c>
      <c r="K410" s="138"/>
      <c r="L410" s="78"/>
      <c r="M410" s="79"/>
      <c r="N410" s="76">
        <f t="shared" si="44"/>
        <v>0</v>
      </c>
      <c r="O410" s="143"/>
      <c r="P410" s="76">
        <f t="shared" si="45"/>
        <v>0</v>
      </c>
      <c r="Q410" s="143"/>
      <c r="R410" s="76">
        <f t="shared" si="46"/>
        <v>0</v>
      </c>
      <c r="S410" s="144"/>
      <c r="T410" s="76">
        <f>IF(S410='x. Dropdownmenüs'!$A$38,1,0)</f>
        <v>0</v>
      </c>
      <c r="U410" s="144"/>
      <c r="V410" s="76">
        <f t="shared" si="47"/>
        <v>0</v>
      </c>
      <c r="W410" s="145" t="str">
        <f t="shared" si="48"/>
        <v>gering</v>
      </c>
      <c r="X410" s="78"/>
      <c r="Y410" s="78"/>
      <c r="Z410" s="78"/>
      <c r="AA410" s="78"/>
      <c r="AB410" s="65" t="str">
        <f>IF(K410='x. Dropdownmenüs'!$A$25,IF(OR(X410='x. Dropdownmenüs'!$A$42,Y410='x. Dropdownmenüs'!$A$46),"Tabelle 4. überprüfen","zulässig"),"anderer Versickerungstyp gewählt")</f>
        <v>anderer Versickerungstyp gewählt</v>
      </c>
      <c r="AC410" s="65" t="str">
        <f>IF(AND(K410='x. Dropdownmenüs'!$A$26,L410='x. Dropdownmenüs'!$A$33,W410="gering"),"Zulässig ohne Behandlung wenn Ae&lt;Av",IF(K410='x. Dropdownmenüs'!$A$26,IF(OR(W410="hoch",L410='x. Dropdownmenüs'!$A$33,X410='x. Dropdownmenüs'!$A$42,Y410='x. Dropdownmenüs'!$A$46),"Tabelle 4. überprüfen","zulässig"),"anderer Versickerungstyp gewählt"))</f>
        <v>anderer Versickerungstyp gewählt</v>
      </c>
      <c r="AD410" s="65" t="str">
        <f>IF(AND(K410='x. Dropdownmenüs'!$A$27,L410='x. Dropdownmenüs'!$A$33,W410="gering"),"Zulässig am Ort des Anfalls",IF(K410='x. Dropdownmenüs'!$A$27,IF(OR(W410="hoch",L410='x. Dropdownmenüs'!$A$33,X410='x. Dropdownmenüs'!$A$42,Y410='x. Dropdownmenüs'!$A$46),"Tabelle 4. überprüfen","zulässig"),"anderer Versickerungstyp gewählt"))</f>
        <v>anderer Versickerungstyp gewählt</v>
      </c>
      <c r="AE410" s="65" t="str">
        <f>IF(K410='x. Dropdownmenüs'!$A$28,IF(X410='x. Dropdownmenüs'!$A$42,"nicht zulässig",IF(OR(Y410='x. Dropdownmenüs'!$A$46),"Tabelle 4. überprüfen","zulässig mit Behandlung")),"anderer Versickerungstyp gewählt")</f>
        <v>anderer Versickerungstyp gewählt</v>
      </c>
      <c r="AF410" s="65" t="str">
        <f>IF(K410='x. Dropdownmenüs'!$A$29,"zulässig (beliebig kombinierbar)","anderer Versickerungstyp gewählt")</f>
        <v>anderer Versickerungstyp gewählt</v>
      </c>
    </row>
    <row r="411" spans="1:32" x14ac:dyDescent="0.2">
      <c r="A411" s="168"/>
      <c r="B411" s="169"/>
      <c r="C411" s="147"/>
      <c r="D411" s="129"/>
      <c r="E411" s="130"/>
      <c r="F411" s="131"/>
      <c r="G411" s="163"/>
      <c r="H411" s="135"/>
      <c r="I411" s="136" t="str">
        <f t="shared" si="42"/>
        <v/>
      </c>
      <c r="J411" s="137" t="str">
        <f t="shared" si="43"/>
        <v/>
      </c>
      <c r="K411" s="138"/>
      <c r="L411" s="78"/>
      <c r="M411" s="79"/>
      <c r="N411" s="76">
        <f t="shared" si="44"/>
        <v>0</v>
      </c>
      <c r="O411" s="143"/>
      <c r="P411" s="76">
        <f t="shared" si="45"/>
        <v>0</v>
      </c>
      <c r="Q411" s="143"/>
      <c r="R411" s="76">
        <f t="shared" si="46"/>
        <v>0</v>
      </c>
      <c r="S411" s="144"/>
      <c r="T411" s="76">
        <f>IF(S411='x. Dropdownmenüs'!$A$38,1,0)</f>
        <v>0</v>
      </c>
      <c r="U411" s="144"/>
      <c r="V411" s="76">
        <f t="shared" si="47"/>
        <v>0</v>
      </c>
      <c r="W411" s="145" t="str">
        <f t="shared" si="48"/>
        <v>gering</v>
      </c>
      <c r="X411" s="78"/>
      <c r="Y411" s="78"/>
      <c r="Z411" s="78"/>
      <c r="AA411" s="78"/>
      <c r="AB411" s="65" t="str">
        <f>IF(K411='x. Dropdownmenüs'!$A$25,IF(OR(X411='x. Dropdownmenüs'!$A$42,Y411='x. Dropdownmenüs'!$A$46),"Tabelle 4. überprüfen","zulässig"),"anderer Versickerungstyp gewählt")</f>
        <v>anderer Versickerungstyp gewählt</v>
      </c>
      <c r="AC411" s="65" t="str">
        <f>IF(AND(K411='x. Dropdownmenüs'!$A$26,L411='x. Dropdownmenüs'!$A$33,W411="gering"),"Zulässig ohne Behandlung wenn Ae&lt;Av",IF(K411='x. Dropdownmenüs'!$A$26,IF(OR(W411="hoch",L411='x. Dropdownmenüs'!$A$33,X411='x. Dropdownmenüs'!$A$42,Y411='x. Dropdownmenüs'!$A$46),"Tabelle 4. überprüfen","zulässig"),"anderer Versickerungstyp gewählt"))</f>
        <v>anderer Versickerungstyp gewählt</v>
      </c>
      <c r="AD411" s="65" t="str">
        <f>IF(AND(K411='x. Dropdownmenüs'!$A$27,L411='x. Dropdownmenüs'!$A$33,W411="gering"),"Zulässig am Ort des Anfalls",IF(K411='x. Dropdownmenüs'!$A$27,IF(OR(W411="hoch",L411='x. Dropdownmenüs'!$A$33,X411='x. Dropdownmenüs'!$A$42,Y411='x. Dropdownmenüs'!$A$46),"Tabelle 4. überprüfen","zulässig"),"anderer Versickerungstyp gewählt"))</f>
        <v>anderer Versickerungstyp gewählt</v>
      </c>
      <c r="AE411" s="65" t="str">
        <f>IF(K411='x. Dropdownmenüs'!$A$28,IF(X411='x. Dropdownmenüs'!$A$42,"nicht zulässig",IF(OR(Y411='x. Dropdownmenüs'!$A$46),"Tabelle 4. überprüfen","zulässig mit Behandlung")),"anderer Versickerungstyp gewählt")</f>
        <v>anderer Versickerungstyp gewählt</v>
      </c>
      <c r="AF411" s="65" t="str">
        <f>IF(K411='x. Dropdownmenüs'!$A$29,"zulässig (beliebig kombinierbar)","anderer Versickerungstyp gewählt")</f>
        <v>anderer Versickerungstyp gewählt</v>
      </c>
    </row>
    <row r="412" spans="1:32" x14ac:dyDescent="0.2">
      <c r="A412" s="168"/>
      <c r="B412" s="169"/>
      <c r="C412" s="147"/>
      <c r="D412" s="129"/>
      <c r="E412" s="130"/>
      <c r="F412" s="131"/>
      <c r="G412" s="163"/>
      <c r="H412" s="135"/>
      <c r="I412" s="136" t="str">
        <f t="shared" si="42"/>
        <v/>
      </c>
      <c r="J412" s="137" t="str">
        <f t="shared" si="43"/>
        <v/>
      </c>
      <c r="K412" s="138"/>
      <c r="L412" s="78"/>
      <c r="M412" s="79"/>
      <c r="N412" s="76">
        <f t="shared" si="44"/>
        <v>0</v>
      </c>
      <c r="O412" s="143"/>
      <c r="P412" s="76">
        <f t="shared" si="45"/>
        <v>0</v>
      </c>
      <c r="Q412" s="143"/>
      <c r="R412" s="76">
        <f t="shared" si="46"/>
        <v>0</v>
      </c>
      <c r="S412" s="144"/>
      <c r="T412" s="76">
        <f>IF(S412='x. Dropdownmenüs'!$A$38,1,0)</f>
        <v>0</v>
      </c>
      <c r="U412" s="144"/>
      <c r="V412" s="76">
        <f t="shared" si="47"/>
        <v>0</v>
      </c>
      <c r="W412" s="145" t="str">
        <f t="shared" si="48"/>
        <v>gering</v>
      </c>
      <c r="X412" s="78"/>
      <c r="Y412" s="78"/>
      <c r="Z412" s="78"/>
      <c r="AA412" s="78"/>
      <c r="AB412" s="65" t="str">
        <f>IF(K412='x. Dropdownmenüs'!$A$25,IF(OR(X412='x. Dropdownmenüs'!$A$42,Y412='x. Dropdownmenüs'!$A$46),"Tabelle 4. überprüfen","zulässig"),"anderer Versickerungstyp gewählt")</f>
        <v>anderer Versickerungstyp gewählt</v>
      </c>
      <c r="AC412" s="65" t="str">
        <f>IF(AND(K412='x. Dropdownmenüs'!$A$26,L412='x. Dropdownmenüs'!$A$33,W412="gering"),"Zulässig ohne Behandlung wenn Ae&lt;Av",IF(K412='x. Dropdownmenüs'!$A$26,IF(OR(W412="hoch",L412='x. Dropdownmenüs'!$A$33,X412='x. Dropdownmenüs'!$A$42,Y412='x. Dropdownmenüs'!$A$46),"Tabelle 4. überprüfen","zulässig"),"anderer Versickerungstyp gewählt"))</f>
        <v>anderer Versickerungstyp gewählt</v>
      </c>
      <c r="AD412" s="65" t="str">
        <f>IF(AND(K412='x. Dropdownmenüs'!$A$27,L412='x. Dropdownmenüs'!$A$33,W412="gering"),"Zulässig am Ort des Anfalls",IF(K412='x. Dropdownmenüs'!$A$27,IF(OR(W412="hoch",L412='x. Dropdownmenüs'!$A$33,X412='x. Dropdownmenüs'!$A$42,Y412='x. Dropdownmenüs'!$A$46),"Tabelle 4. überprüfen","zulässig"),"anderer Versickerungstyp gewählt"))</f>
        <v>anderer Versickerungstyp gewählt</v>
      </c>
      <c r="AE412" s="65" t="str">
        <f>IF(K412='x. Dropdownmenüs'!$A$28,IF(X412='x. Dropdownmenüs'!$A$42,"nicht zulässig",IF(OR(Y412='x. Dropdownmenüs'!$A$46),"Tabelle 4. überprüfen","zulässig mit Behandlung")),"anderer Versickerungstyp gewählt")</f>
        <v>anderer Versickerungstyp gewählt</v>
      </c>
      <c r="AF412" s="65" t="str">
        <f>IF(K412='x. Dropdownmenüs'!$A$29,"zulässig (beliebig kombinierbar)","anderer Versickerungstyp gewählt")</f>
        <v>anderer Versickerungstyp gewählt</v>
      </c>
    </row>
    <row r="413" spans="1:32" x14ac:dyDescent="0.2">
      <c r="A413" s="168"/>
      <c r="B413" s="169"/>
      <c r="C413" s="147"/>
      <c r="D413" s="129"/>
      <c r="E413" s="130"/>
      <c r="F413" s="131"/>
      <c r="G413" s="163"/>
      <c r="H413" s="135"/>
      <c r="I413" s="136" t="str">
        <f t="shared" si="42"/>
        <v/>
      </c>
      <c r="J413" s="137" t="str">
        <f t="shared" si="43"/>
        <v/>
      </c>
      <c r="K413" s="138"/>
      <c r="L413" s="78"/>
      <c r="M413" s="79"/>
      <c r="N413" s="76">
        <f t="shared" si="44"/>
        <v>0</v>
      </c>
      <c r="O413" s="143"/>
      <c r="P413" s="76">
        <f t="shared" si="45"/>
        <v>0</v>
      </c>
      <c r="Q413" s="143"/>
      <c r="R413" s="76">
        <f t="shared" si="46"/>
        <v>0</v>
      </c>
      <c r="S413" s="144"/>
      <c r="T413" s="76">
        <f>IF(S413='x. Dropdownmenüs'!$A$38,1,0)</f>
        <v>0</v>
      </c>
      <c r="U413" s="144"/>
      <c r="V413" s="76">
        <f t="shared" si="47"/>
        <v>0</v>
      </c>
      <c r="W413" s="145" t="str">
        <f t="shared" si="48"/>
        <v>gering</v>
      </c>
      <c r="X413" s="78"/>
      <c r="Y413" s="78"/>
      <c r="Z413" s="78"/>
      <c r="AA413" s="78"/>
      <c r="AB413" s="65" t="str">
        <f>IF(K413='x. Dropdownmenüs'!$A$25,IF(OR(X413='x. Dropdownmenüs'!$A$42,Y413='x. Dropdownmenüs'!$A$46),"Tabelle 4. überprüfen","zulässig"),"anderer Versickerungstyp gewählt")</f>
        <v>anderer Versickerungstyp gewählt</v>
      </c>
      <c r="AC413" s="65" t="str">
        <f>IF(AND(K413='x. Dropdownmenüs'!$A$26,L413='x. Dropdownmenüs'!$A$33,W413="gering"),"Zulässig ohne Behandlung wenn Ae&lt;Av",IF(K413='x. Dropdownmenüs'!$A$26,IF(OR(W413="hoch",L413='x. Dropdownmenüs'!$A$33,X413='x. Dropdownmenüs'!$A$42,Y413='x. Dropdownmenüs'!$A$46),"Tabelle 4. überprüfen","zulässig"),"anderer Versickerungstyp gewählt"))</f>
        <v>anderer Versickerungstyp gewählt</v>
      </c>
      <c r="AD413" s="65" t="str">
        <f>IF(AND(K413='x. Dropdownmenüs'!$A$27,L413='x. Dropdownmenüs'!$A$33,W413="gering"),"Zulässig am Ort des Anfalls",IF(K413='x. Dropdownmenüs'!$A$27,IF(OR(W413="hoch",L413='x. Dropdownmenüs'!$A$33,X413='x. Dropdownmenüs'!$A$42,Y413='x. Dropdownmenüs'!$A$46),"Tabelle 4. überprüfen","zulässig"),"anderer Versickerungstyp gewählt"))</f>
        <v>anderer Versickerungstyp gewählt</v>
      </c>
      <c r="AE413" s="65" t="str">
        <f>IF(K413='x. Dropdownmenüs'!$A$28,IF(X413='x. Dropdownmenüs'!$A$42,"nicht zulässig",IF(OR(Y413='x. Dropdownmenüs'!$A$46),"Tabelle 4. überprüfen","zulässig mit Behandlung")),"anderer Versickerungstyp gewählt")</f>
        <v>anderer Versickerungstyp gewählt</v>
      </c>
      <c r="AF413" s="65" t="str">
        <f>IF(K413='x. Dropdownmenüs'!$A$29,"zulässig (beliebig kombinierbar)","anderer Versickerungstyp gewählt")</f>
        <v>anderer Versickerungstyp gewählt</v>
      </c>
    </row>
    <row r="414" spans="1:32" x14ac:dyDescent="0.2">
      <c r="A414" s="168"/>
      <c r="B414" s="169"/>
      <c r="C414" s="147"/>
      <c r="D414" s="129"/>
      <c r="E414" s="130"/>
      <c r="F414" s="131"/>
      <c r="G414" s="163"/>
      <c r="H414" s="135"/>
      <c r="I414" s="136" t="str">
        <f t="shared" si="42"/>
        <v/>
      </c>
      <c r="J414" s="137" t="str">
        <f t="shared" si="43"/>
        <v/>
      </c>
      <c r="K414" s="138"/>
      <c r="L414" s="78"/>
      <c r="M414" s="79"/>
      <c r="N414" s="76">
        <f t="shared" si="44"/>
        <v>0</v>
      </c>
      <c r="O414" s="143"/>
      <c r="P414" s="76">
        <f t="shared" si="45"/>
        <v>0</v>
      </c>
      <c r="Q414" s="143"/>
      <c r="R414" s="76">
        <f t="shared" si="46"/>
        <v>0</v>
      </c>
      <c r="S414" s="144"/>
      <c r="T414" s="76">
        <f>IF(S414='x. Dropdownmenüs'!$A$38,1,0)</f>
        <v>0</v>
      </c>
      <c r="U414" s="144"/>
      <c r="V414" s="76">
        <f t="shared" si="47"/>
        <v>0</v>
      </c>
      <c r="W414" s="145" t="str">
        <f t="shared" si="48"/>
        <v>gering</v>
      </c>
      <c r="X414" s="78"/>
      <c r="Y414" s="78"/>
      <c r="Z414" s="78"/>
      <c r="AA414" s="78"/>
      <c r="AB414" s="65" t="str">
        <f>IF(K414='x. Dropdownmenüs'!$A$25,IF(OR(X414='x. Dropdownmenüs'!$A$42,Y414='x. Dropdownmenüs'!$A$46),"Tabelle 4. überprüfen","zulässig"),"anderer Versickerungstyp gewählt")</f>
        <v>anderer Versickerungstyp gewählt</v>
      </c>
      <c r="AC414" s="65" t="str">
        <f>IF(AND(K414='x. Dropdownmenüs'!$A$26,L414='x. Dropdownmenüs'!$A$33,W414="gering"),"Zulässig ohne Behandlung wenn Ae&lt;Av",IF(K414='x. Dropdownmenüs'!$A$26,IF(OR(W414="hoch",L414='x. Dropdownmenüs'!$A$33,X414='x. Dropdownmenüs'!$A$42,Y414='x. Dropdownmenüs'!$A$46),"Tabelle 4. überprüfen","zulässig"),"anderer Versickerungstyp gewählt"))</f>
        <v>anderer Versickerungstyp gewählt</v>
      </c>
      <c r="AD414" s="65" t="str">
        <f>IF(AND(K414='x. Dropdownmenüs'!$A$27,L414='x. Dropdownmenüs'!$A$33,W414="gering"),"Zulässig am Ort des Anfalls",IF(K414='x. Dropdownmenüs'!$A$27,IF(OR(W414="hoch",L414='x. Dropdownmenüs'!$A$33,X414='x. Dropdownmenüs'!$A$42,Y414='x. Dropdownmenüs'!$A$46),"Tabelle 4. überprüfen","zulässig"),"anderer Versickerungstyp gewählt"))</f>
        <v>anderer Versickerungstyp gewählt</v>
      </c>
      <c r="AE414" s="65" t="str">
        <f>IF(K414='x. Dropdownmenüs'!$A$28,IF(X414='x. Dropdownmenüs'!$A$42,"nicht zulässig",IF(OR(Y414='x. Dropdownmenüs'!$A$46),"Tabelle 4. überprüfen","zulässig mit Behandlung")),"anderer Versickerungstyp gewählt")</f>
        <v>anderer Versickerungstyp gewählt</v>
      </c>
      <c r="AF414" s="65" t="str">
        <f>IF(K414='x. Dropdownmenüs'!$A$29,"zulässig (beliebig kombinierbar)","anderer Versickerungstyp gewählt")</f>
        <v>anderer Versickerungstyp gewählt</v>
      </c>
    </row>
    <row r="415" spans="1:32" x14ac:dyDescent="0.2">
      <c r="A415" s="168"/>
      <c r="B415" s="169"/>
      <c r="C415" s="147"/>
      <c r="D415" s="129"/>
      <c r="E415" s="130"/>
      <c r="F415" s="131"/>
      <c r="G415" s="163"/>
      <c r="H415" s="135"/>
      <c r="I415" s="136" t="str">
        <f t="shared" si="42"/>
        <v/>
      </c>
      <c r="J415" s="137" t="str">
        <f t="shared" si="43"/>
        <v/>
      </c>
      <c r="K415" s="138"/>
      <c r="L415" s="78"/>
      <c r="M415" s="79"/>
      <c r="N415" s="76">
        <f t="shared" si="44"/>
        <v>0</v>
      </c>
      <c r="O415" s="143"/>
      <c r="P415" s="76">
        <f t="shared" si="45"/>
        <v>0</v>
      </c>
      <c r="Q415" s="143"/>
      <c r="R415" s="76">
        <f t="shared" si="46"/>
        <v>0</v>
      </c>
      <c r="S415" s="144"/>
      <c r="T415" s="76">
        <f>IF(S415='x. Dropdownmenüs'!$A$38,1,0)</f>
        <v>0</v>
      </c>
      <c r="U415" s="144"/>
      <c r="V415" s="76">
        <f t="shared" si="47"/>
        <v>0</v>
      </c>
      <c r="W415" s="145" t="str">
        <f t="shared" si="48"/>
        <v>gering</v>
      </c>
      <c r="X415" s="78"/>
      <c r="Y415" s="78"/>
      <c r="Z415" s="78"/>
      <c r="AA415" s="78"/>
      <c r="AB415" s="65" t="str">
        <f>IF(K415='x. Dropdownmenüs'!$A$25,IF(OR(X415='x. Dropdownmenüs'!$A$42,Y415='x. Dropdownmenüs'!$A$46),"Tabelle 4. überprüfen","zulässig"),"anderer Versickerungstyp gewählt")</f>
        <v>anderer Versickerungstyp gewählt</v>
      </c>
      <c r="AC415" s="65" t="str">
        <f>IF(AND(K415='x. Dropdownmenüs'!$A$26,L415='x. Dropdownmenüs'!$A$33,W415="gering"),"Zulässig ohne Behandlung wenn Ae&lt;Av",IF(K415='x. Dropdownmenüs'!$A$26,IF(OR(W415="hoch",L415='x. Dropdownmenüs'!$A$33,X415='x. Dropdownmenüs'!$A$42,Y415='x. Dropdownmenüs'!$A$46),"Tabelle 4. überprüfen","zulässig"),"anderer Versickerungstyp gewählt"))</f>
        <v>anderer Versickerungstyp gewählt</v>
      </c>
      <c r="AD415" s="65" t="str">
        <f>IF(AND(K415='x. Dropdownmenüs'!$A$27,L415='x. Dropdownmenüs'!$A$33,W415="gering"),"Zulässig am Ort des Anfalls",IF(K415='x. Dropdownmenüs'!$A$27,IF(OR(W415="hoch",L415='x. Dropdownmenüs'!$A$33,X415='x. Dropdownmenüs'!$A$42,Y415='x. Dropdownmenüs'!$A$46),"Tabelle 4. überprüfen","zulässig"),"anderer Versickerungstyp gewählt"))</f>
        <v>anderer Versickerungstyp gewählt</v>
      </c>
      <c r="AE415" s="65" t="str">
        <f>IF(K415='x. Dropdownmenüs'!$A$28,IF(X415='x. Dropdownmenüs'!$A$42,"nicht zulässig",IF(OR(Y415='x. Dropdownmenüs'!$A$46),"Tabelle 4. überprüfen","zulässig mit Behandlung")),"anderer Versickerungstyp gewählt")</f>
        <v>anderer Versickerungstyp gewählt</v>
      </c>
      <c r="AF415" s="65" t="str">
        <f>IF(K415='x. Dropdownmenüs'!$A$29,"zulässig (beliebig kombinierbar)","anderer Versickerungstyp gewählt")</f>
        <v>anderer Versickerungstyp gewählt</v>
      </c>
    </row>
    <row r="416" spans="1:32" x14ac:dyDescent="0.2">
      <c r="A416" s="168"/>
      <c r="B416" s="169"/>
      <c r="C416" s="147"/>
      <c r="D416" s="129"/>
      <c r="E416" s="130"/>
      <c r="F416" s="131"/>
      <c r="G416" s="163"/>
      <c r="H416" s="135"/>
      <c r="I416" s="136" t="str">
        <f t="shared" si="42"/>
        <v/>
      </c>
      <c r="J416" s="137" t="str">
        <f t="shared" si="43"/>
        <v/>
      </c>
      <c r="K416" s="138"/>
      <c r="L416" s="78"/>
      <c r="M416" s="79"/>
      <c r="N416" s="76">
        <f t="shared" si="44"/>
        <v>0</v>
      </c>
      <c r="O416" s="143"/>
      <c r="P416" s="76">
        <f t="shared" si="45"/>
        <v>0</v>
      </c>
      <c r="Q416" s="143"/>
      <c r="R416" s="76">
        <f t="shared" si="46"/>
        <v>0</v>
      </c>
      <c r="S416" s="144"/>
      <c r="T416" s="76">
        <f>IF(S416='x. Dropdownmenüs'!$A$38,1,0)</f>
        <v>0</v>
      </c>
      <c r="U416" s="144"/>
      <c r="V416" s="76">
        <f t="shared" si="47"/>
        <v>0</v>
      </c>
      <c r="W416" s="145" t="str">
        <f t="shared" si="48"/>
        <v>gering</v>
      </c>
      <c r="X416" s="78"/>
      <c r="Y416" s="78"/>
      <c r="Z416" s="78"/>
      <c r="AA416" s="78"/>
      <c r="AB416" s="65" t="str">
        <f>IF(K416='x. Dropdownmenüs'!$A$25,IF(OR(X416='x. Dropdownmenüs'!$A$42,Y416='x. Dropdownmenüs'!$A$46),"Tabelle 4. überprüfen","zulässig"),"anderer Versickerungstyp gewählt")</f>
        <v>anderer Versickerungstyp gewählt</v>
      </c>
      <c r="AC416" s="65" t="str">
        <f>IF(AND(K416='x. Dropdownmenüs'!$A$26,L416='x. Dropdownmenüs'!$A$33,W416="gering"),"Zulässig ohne Behandlung wenn Ae&lt;Av",IF(K416='x. Dropdownmenüs'!$A$26,IF(OR(W416="hoch",L416='x. Dropdownmenüs'!$A$33,X416='x. Dropdownmenüs'!$A$42,Y416='x. Dropdownmenüs'!$A$46),"Tabelle 4. überprüfen","zulässig"),"anderer Versickerungstyp gewählt"))</f>
        <v>anderer Versickerungstyp gewählt</v>
      </c>
      <c r="AD416" s="65" t="str">
        <f>IF(AND(K416='x. Dropdownmenüs'!$A$27,L416='x. Dropdownmenüs'!$A$33,W416="gering"),"Zulässig am Ort des Anfalls",IF(K416='x. Dropdownmenüs'!$A$27,IF(OR(W416="hoch",L416='x. Dropdownmenüs'!$A$33,X416='x. Dropdownmenüs'!$A$42,Y416='x. Dropdownmenüs'!$A$46),"Tabelle 4. überprüfen","zulässig"),"anderer Versickerungstyp gewählt"))</f>
        <v>anderer Versickerungstyp gewählt</v>
      </c>
      <c r="AE416" s="65" t="str">
        <f>IF(K416='x. Dropdownmenüs'!$A$28,IF(X416='x. Dropdownmenüs'!$A$42,"nicht zulässig",IF(OR(Y416='x. Dropdownmenüs'!$A$46),"Tabelle 4. überprüfen","zulässig mit Behandlung")),"anderer Versickerungstyp gewählt")</f>
        <v>anderer Versickerungstyp gewählt</v>
      </c>
      <c r="AF416" s="65" t="str">
        <f>IF(K416='x. Dropdownmenüs'!$A$29,"zulässig (beliebig kombinierbar)","anderer Versickerungstyp gewählt")</f>
        <v>anderer Versickerungstyp gewählt</v>
      </c>
    </row>
    <row r="417" spans="1:32" x14ac:dyDescent="0.2">
      <c r="A417" s="168"/>
      <c r="B417" s="169"/>
      <c r="C417" s="147"/>
      <c r="D417" s="129"/>
      <c r="E417" s="130"/>
      <c r="F417" s="131"/>
      <c r="G417" s="163"/>
      <c r="H417" s="135"/>
      <c r="I417" s="136" t="str">
        <f t="shared" si="42"/>
        <v/>
      </c>
      <c r="J417" s="137" t="str">
        <f t="shared" si="43"/>
        <v/>
      </c>
      <c r="K417" s="138"/>
      <c r="L417" s="78"/>
      <c r="M417" s="79"/>
      <c r="N417" s="76">
        <f t="shared" si="44"/>
        <v>0</v>
      </c>
      <c r="O417" s="143"/>
      <c r="P417" s="76">
        <f t="shared" si="45"/>
        <v>0</v>
      </c>
      <c r="Q417" s="143"/>
      <c r="R417" s="76">
        <f t="shared" si="46"/>
        <v>0</v>
      </c>
      <c r="S417" s="144"/>
      <c r="T417" s="76">
        <f>IF(S417='x. Dropdownmenüs'!$A$38,1,0)</f>
        <v>0</v>
      </c>
      <c r="U417" s="144"/>
      <c r="V417" s="76">
        <f t="shared" si="47"/>
        <v>0</v>
      </c>
      <c r="W417" s="145" t="str">
        <f t="shared" si="48"/>
        <v>gering</v>
      </c>
      <c r="X417" s="78"/>
      <c r="Y417" s="78"/>
      <c r="Z417" s="78"/>
      <c r="AA417" s="78"/>
      <c r="AB417" s="65" t="str">
        <f>IF(K417='x. Dropdownmenüs'!$A$25,IF(OR(X417='x. Dropdownmenüs'!$A$42,Y417='x. Dropdownmenüs'!$A$46),"Tabelle 4. überprüfen","zulässig"),"anderer Versickerungstyp gewählt")</f>
        <v>anderer Versickerungstyp gewählt</v>
      </c>
      <c r="AC417" s="65" t="str">
        <f>IF(AND(K417='x. Dropdownmenüs'!$A$26,L417='x. Dropdownmenüs'!$A$33,W417="gering"),"Zulässig ohne Behandlung wenn Ae&lt;Av",IF(K417='x. Dropdownmenüs'!$A$26,IF(OR(W417="hoch",L417='x. Dropdownmenüs'!$A$33,X417='x. Dropdownmenüs'!$A$42,Y417='x. Dropdownmenüs'!$A$46),"Tabelle 4. überprüfen","zulässig"),"anderer Versickerungstyp gewählt"))</f>
        <v>anderer Versickerungstyp gewählt</v>
      </c>
      <c r="AD417" s="65" t="str">
        <f>IF(AND(K417='x. Dropdownmenüs'!$A$27,L417='x. Dropdownmenüs'!$A$33,W417="gering"),"Zulässig am Ort des Anfalls",IF(K417='x. Dropdownmenüs'!$A$27,IF(OR(W417="hoch",L417='x. Dropdownmenüs'!$A$33,X417='x. Dropdownmenüs'!$A$42,Y417='x. Dropdownmenüs'!$A$46),"Tabelle 4. überprüfen","zulässig"),"anderer Versickerungstyp gewählt"))</f>
        <v>anderer Versickerungstyp gewählt</v>
      </c>
      <c r="AE417" s="65" t="str">
        <f>IF(K417='x. Dropdownmenüs'!$A$28,IF(X417='x. Dropdownmenüs'!$A$42,"nicht zulässig",IF(OR(Y417='x. Dropdownmenüs'!$A$46),"Tabelle 4. überprüfen","zulässig mit Behandlung")),"anderer Versickerungstyp gewählt")</f>
        <v>anderer Versickerungstyp gewählt</v>
      </c>
      <c r="AF417" s="65" t="str">
        <f>IF(K417='x. Dropdownmenüs'!$A$29,"zulässig (beliebig kombinierbar)","anderer Versickerungstyp gewählt")</f>
        <v>anderer Versickerungstyp gewählt</v>
      </c>
    </row>
    <row r="418" spans="1:32" x14ac:dyDescent="0.2">
      <c r="A418" s="168"/>
      <c r="B418" s="169"/>
      <c r="C418" s="147"/>
      <c r="D418" s="129"/>
      <c r="E418" s="130"/>
      <c r="F418" s="131"/>
      <c r="G418" s="163"/>
      <c r="H418" s="135"/>
      <c r="I418" s="136" t="str">
        <f t="shared" si="42"/>
        <v/>
      </c>
      <c r="J418" s="137" t="str">
        <f t="shared" si="43"/>
        <v/>
      </c>
      <c r="K418" s="138"/>
      <c r="L418" s="78"/>
      <c r="M418" s="79"/>
      <c r="N418" s="76">
        <f t="shared" si="44"/>
        <v>0</v>
      </c>
      <c r="O418" s="143"/>
      <c r="P418" s="76">
        <f t="shared" si="45"/>
        <v>0</v>
      </c>
      <c r="Q418" s="143"/>
      <c r="R418" s="76">
        <f t="shared" si="46"/>
        <v>0</v>
      </c>
      <c r="S418" s="144"/>
      <c r="T418" s="76">
        <f>IF(S418='x. Dropdownmenüs'!$A$38,1,0)</f>
        <v>0</v>
      </c>
      <c r="U418" s="144"/>
      <c r="V418" s="76">
        <f t="shared" si="47"/>
        <v>0</v>
      </c>
      <c r="W418" s="145" t="str">
        <f t="shared" si="48"/>
        <v>gering</v>
      </c>
      <c r="X418" s="78"/>
      <c r="Y418" s="78"/>
      <c r="Z418" s="78"/>
      <c r="AA418" s="78"/>
      <c r="AB418" s="65" t="str">
        <f>IF(K418='x. Dropdownmenüs'!$A$25,IF(OR(X418='x. Dropdownmenüs'!$A$42,Y418='x. Dropdownmenüs'!$A$46),"Tabelle 4. überprüfen","zulässig"),"anderer Versickerungstyp gewählt")</f>
        <v>anderer Versickerungstyp gewählt</v>
      </c>
      <c r="AC418" s="65" t="str">
        <f>IF(AND(K418='x. Dropdownmenüs'!$A$26,L418='x. Dropdownmenüs'!$A$33,W418="gering"),"Zulässig ohne Behandlung wenn Ae&lt;Av",IF(K418='x. Dropdownmenüs'!$A$26,IF(OR(W418="hoch",L418='x. Dropdownmenüs'!$A$33,X418='x. Dropdownmenüs'!$A$42,Y418='x. Dropdownmenüs'!$A$46),"Tabelle 4. überprüfen","zulässig"),"anderer Versickerungstyp gewählt"))</f>
        <v>anderer Versickerungstyp gewählt</v>
      </c>
      <c r="AD418" s="65" t="str">
        <f>IF(AND(K418='x. Dropdownmenüs'!$A$27,L418='x. Dropdownmenüs'!$A$33,W418="gering"),"Zulässig am Ort des Anfalls",IF(K418='x. Dropdownmenüs'!$A$27,IF(OR(W418="hoch",L418='x. Dropdownmenüs'!$A$33,X418='x. Dropdownmenüs'!$A$42,Y418='x. Dropdownmenüs'!$A$46),"Tabelle 4. überprüfen","zulässig"),"anderer Versickerungstyp gewählt"))</f>
        <v>anderer Versickerungstyp gewählt</v>
      </c>
      <c r="AE418" s="65" t="str">
        <f>IF(K418='x. Dropdownmenüs'!$A$28,IF(X418='x. Dropdownmenüs'!$A$42,"nicht zulässig",IF(OR(Y418='x. Dropdownmenüs'!$A$46),"Tabelle 4. überprüfen","zulässig mit Behandlung")),"anderer Versickerungstyp gewählt")</f>
        <v>anderer Versickerungstyp gewählt</v>
      </c>
      <c r="AF418" s="65" t="str">
        <f>IF(K418='x. Dropdownmenüs'!$A$29,"zulässig (beliebig kombinierbar)","anderer Versickerungstyp gewählt")</f>
        <v>anderer Versickerungstyp gewählt</v>
      </c>
    </row>
    <row r="419" spans="1:32" x14ac:dyDescent="0.2">
      <c r="A419" s="168"/>
      <c r="B419" s="169"/>
      <c r="C419" s="147"/>
      <c r="D419" s="129"/>
      <c r="E419" s="130"/>
      <c r="F419" s="131"/>
      <c r="G419" s="163"/>
      <c r="H419" s="135"/>
      <c r="I419" s="136" t="str">
        <f t="shared" si="42"/>
        <v/>
      </c>
      <c r="J419" s="137" t="str">
        <f t="shared" si="43"/>
        <v/>
      </c>
      <c r="K419" s="138"/>
      <c r="L419" s="78"/>
      <c r="M419" s="79"/>
      <c r="N419" s="76">
        <f t="shared" si="44"/>
        <v>0</v>
      </c>
      <c r="O419" s="143"/>
      <c r="P419" s="76">
        <f t="shared" si="45"/>
        <v>0</v>
      </c>
      <c r="Q419" s="143"/>
      <c r="R419" s="76">
        <f t="shared" si="46"/>
        <v>0</v>
      </c>
      <c r="S419" s="144"/>
      <c r="T419" s="76">
        <f>IF(S419='x. Dropdownmenüs'!$A$38,1,0)</f>
        <v>0</v>
      </c>
      <c r="U419" s="144"/>
      <c r="V419" s="76">
        <f t="shared" si="47"/>
        <v>0</v>
      </c>
      <c r="W419" s="145" t="str">
        <f t="shared" si="48"/>
        <v>gering</v>
      </c>
      <c r="X419" s="78"/>
      <c r="Y419" s="78"/>
      <c r="Z419" s="78"/>
      <c r="AA419" s="78"/>
      <c r="AB419" s="65" t="str">
        <f>IF(K419='x. Dropdownmenüs'!$A$25,IF(OR(X419='x. Dropdownmenüs'!$A$42,Y419='x. Dropdownmenüs'!$A$46),"Tabelle 4. überprüfen","zulässig"),"anderer Versickerungstyp gewählt")</f>
        <v>anderer Versickerungstyp gewählt</v>
      </c>
      <c r="AC419" s="65" t="str">
        <f>IF(AND(K419='x. Dropdownmenüs'!$A$26,L419='x. Dropdownmenüs'!$A$33,W419="gering"),"Zulässig ohne Behandlung wenn Ae&lt;Av",IF(K419='x. Dropdownmenüs'!$A$26,IF(OR(W419="hoch",L419='x. Dropdownmenüs'!$A$33,X419='x. Dropdownmenüs'!$A$42,Y419='x. Dropdownmenüs'!$A$46),"Tabelle 4. überprüfen","zulässig"),"anderer Versickerungstyp gewählt"))</f>
        <v>anderer Versickerungstyp gewählt</v>
      </c>
      <c r="AD419" s="65" t="str">
        <f>IF(AND(K419='x. Dropdownmenüs'!$A$27,L419='x. Dropdownmenüs'!$A$33,W419="gering"),"Zulässig am Ort des Anfalls",IF(K419='x. Dropdownmenüs'!$A$27,IF(OR(W419="hoch",L419='x. Dropdownmenüs'!$A$33,X419='x. Dropdownmenüs'!$A$42,Y419='x. Dropdownmenüs'!$A$46),"Tabelle 4. überprüfen","zulässig"),"anderer Versickerungstyp gewählt"))</f>
        <v>anderer Versickerungstyp gewählt</v>
      </c>
      <c r="AE419" s="65" t="str">
        <f>IF(K419='x. Dropdownmenüs'!$A$28,IF(X419='x. Dropdownmenüs'!$A$42,"nicht zulässig",IF(OR(Y419='x. Dropdownmenüs'!$A$46),"Tabelle 4. überprüfen","zulässig mit Behandlung")),"anderer Versickerungstyp gewählt")</f>
        <v>anderer Versickerungstyp gewählt</v>
      </c>
      <c r="AF419" s="65" t="str">
        <f>IF(K419='x. Dropdownmenüs'!$A$29,"zulässig (beliebig kombinierbar)","anderer Versickerungstyp gewählt")</f>
        <v>anderer Versickerungstyp gewählt</v>
      </c>
    </row>
    <row r="420" spans="1:32" x14ac:dyDescent="0.2">
      <c r="A420" s="168"/>
      <c r="B420" s="169"/>
      <c r="C420" s="147"/>
      <c r="D420" s="129"/>
      <c r="E420" s="130"/>
      <c r="F420" s="131"/>
      <c r="G420" s="163"/>
      <c r="H420" s="135"/>
      <c r="I420" s="136" t="str">
        <f t="shared" si="42"/>
        <v/>
      </c>
      <c r="J420" s="137" t="str">
        <f t="shared" si="43"/>
        <v/>
      </c>
      <c r="K420" s="138"/>
      <c r="L420" s="78"/>
      <c r="M420" s="79"/>
      <c r="N420" s="76">
        <f t="shared" si="44"/>
        <v>0</v>
      </c>
      <c r="O420" s="143"/>
      <c r="P420" s="76">
        <f t="shared" si="45"/>
        <v>0</v>
      </c>
      <c r="Q420" s="143"/>
      <c r="R420" s="76">
        <f t="shared" si="46"/>
        <v>0</v>
      </c>
      <c r="S420" s="144"/>
      <c r="T420" s="76">
        <f>IF(S420='x. Dropdownmenüs'!$A$38,1,0)</f>
        <v>0</v>
      </c>
      <c r="U420" s="144"/>
      <c r="V420" s="76">
        <f t="shared" si="47"/>
        <v>0</v>
      </c>
      <c r="W420" s="145" t="str">
        <f t="shared" si="48"/>
        <v>gering</v>
      </c>
      <c r="X420" s="78"/>
      <c r="Y420" s="78"/>
      <c r="Z420" s="78"/>
      <c r="AA420" s="78"/>
      <c r="AB420" s="65" t="str">
        <f>IF(K420='x. Dropdownmenüs'!$A$25,IF(OR(X420='x. Dropdownmenüs'!$A$42,Y420='x. Dropdownmenüs'!$A$46),"Tabelle 4. überprüfen","zulässig"),"anderer Versickerungstyp gewählt")</f>
        <v>anderer Versickerungstyp gewählt</v>
      </c>
      <c r="AC420" s="65" t="str">
        <f>IF(AND(K420='x. Dropdownmenüs'!$A$26,L420='x. Dropdownmenüs'!$A$33,W420="gering"),"Zulässig ohne Behandlung wenn Ae&lt;Av",IF(K420='x. Dropdownmenüs'!$A$26,IF(OR(W420="hoch",L420='x. Dropdownmenüs'!$A$33,X420='x. Dropdownmenüs'!$A$42,Y420='x. Dropdownmenüs'!$A$46),"Tabelle 4. überprüfen","zulässig"),"anderer Versickerungstyp gewählt"))</f>
        <v>anderer Versickerungstyp gewählt</v>
      </c>
      <c r="AD420" s="65" t="str">
        <f>IF(AND(K420='x. Dropdownmenüs'!$A$27,L420='x. Dropdownmenüs'!$A$33,W420="gering"),"Zulässig am Ort des Anfalls",IF(K420='x. Dropdownmenüs'!$A$27,IF(OR(W420="hoch",L420='x. Dropdownmenüs'!$A$33,X420='x. Dropdownmenüs'!$A$42,Y420='x. Dropdownmenüs'!$A$46),"Tabelle 4. überprüfen","zulässig"),"anderer Versickerungstyp gewählt"))</f>
        <v>anderer Versickerungstyp gewählt</v>
      </c>
      <c r="AE420" s="65" t="str">
        <f>IF(K420='x. Dropdownmenüs'!$A$28,IF(X420='x. Dropdownmenüs'!$A$42,"nicht zulässig",IF(OR(Y420='x. Dropdownmenüs'!$A$46),"Tabelle 4. überprüfen","zulässig mit Behandlung")),"anderer Versickerungstyp gewählt")</f>
        <v>anderer Versickerungstyp gewählt</v>
      </c>
      <c r="AF420" s="65" t="str">
        <f>IF(K420='x. Dropdownmenüs'!$A$29,"zulässig (beliebig kombinierbar)","anderer Versickerungstyp gewählt")</f>
        <v>anderer Versickerungstyp gewählt</v>
      </c>
    </row>
    <row r="421" spans="1:32" x14ac:dyDescent="0.2">
      <c r="A421" s="168"/>
      <c r="B421" s="169"/>
      <c r="C421" s="147"/>
      <c r="D421" s="129"/>
      <c r="E421" s="130"/>
      <c r="F421" s="131"/>
      <c r="G421" s="163"/>
      <c r="H421" s="135"/>
      <c r="I421" s="136" t="str">
        <f t="shared" si="42"/>
        <v/>
      </c>
      <c r="J421" s="137" t="str">
        <f t="shared" si="43"/>
        <v/>
      </c>
      <c r="K421" s="138"/>
      <c r="L421" s="78"/>
      <c r="M421" s="79"/>
      <c r="N421" s="76">
        <f t="shared" si="44"/>
        <v>0</v>
      </c>
      <c r="O421" s="143"/>
      <c r="P421" s="76">
        <f t="shared" si="45"/>
        <v>0</v>
      </c>
      <c r="Q421" s="143"/>
      <c r="R421" s="76">
        <f t="shared" si="46"/>
        <v>0</v>
      </c>
      <c r="S421" s="144"/>
      <c r="T421" s="76">
        <f>IF(S421='x. Dropdownmenüs'!$A$38,1,0)</f>
        <v>0</v>
      </c>
      <c r="U421" s="144"/>
      <c r="V421" s="76">
        <f t="shared" si="47"/>
        <v>0</v>
      </c>
      <c r="W421" s="145" t="str">
        <f t="shared" si="48"/>
        <v>gering</v>
      </c>
      <c r="X421" s="78"/>
      <c r="Y421" s="78"/>
      <c r="Z421" s="78"/>
      <c r="AA421" s="78"/>
      <c r="AB421" s="65" t="str">
        <f>IF(K421='x. Dropdownmenüs'!$A$25,IF(OR(X421='x. Dropdownmenüs'!$A$42,Y421='x. Dropdownmenüs'!$A$46),"Tabelle 4. überprüfen","zulässig"),"anderer Versickerungstyp gewählt")</f>
        <v>anderer Versickerungstyp gewählt</v>
      </c>
      <c r="AC421" s="65" t="str">
        <f>IF(AND(K421='x. Dropdownmenüs'!$A$26,L421='x. Dropdownmenüs'!$A$33,W421="gering"),"Zulässig ohne Behandlung wenn Ae&lt;Av",IF(K421='x. Dropdownmenüs'!$A$26,IF(OR(W421="hoch",L421='x. Dropdownmenüs'!$A$33,X421='x. Dropdownmenüs'!$A$42,Y421='x. Dropdownmenüs'!$A$46),"Tabelle 4. überprüfen","zulässig"),"anderer Versickerungstyp gewählt"))</f>
        <v>anderer Versickerungstyp gewählt</v>
      </c>
      <c r="AD421" s="65" t="str">
        <f>IF(AND(K421='x. Dropdownmenüs'!$A$27,L421='x. Dropdownmenüs'!$A$33,W421="gering"),"Zulässig am Ort des Anfalls",IF(K421='x. Dropdownmenüs'!$A$27,IF(OR(W421="hoch",L421='x. Dropdownmenüs'!$A$33,X421='x. Dropdownmenüs'!$A$42,Y421='x. Dropdownmenüs'!$A$46),"Tabelle 4. überprüfen","zulässig"),"anderer Versickerungstyp gewählt"))</f>
        <v>anderer Versickerungstyp gewählt</v>
      </c>
      <c r="AE421" s="65" t="str">
        <f>IF(K421='x. Dropdownmenüs'!$A$28,IF(X421='x. Dropdownmenüs'!$A$42,"nicht zulässig",IF(OR(Y421='x. Dropdownmenüs'!$A$46),"Tabelle 4. überprüfen","zulässig mit Behandlung")),"anderer Versickerungstyp gewählt")</f>
        <v>anderer Versickerungstyp gewählt</v>
      </c>
      <c r="AF421" s="65" t="str">
        <f>IF(K421='x. Dropdownmenüs'!$A$29,"zulässig (beliebig kombinierbar)","anderer Versickerungstyp gewählt")</f>
        <v>anderer Versickerungstyp gewählt</v>
      </c>
    </row>
  </sheetData>
  <sheetProtection algorithmName="SHA-512" hashValue="N5qWTjADSnNlvSiMoTRn5ZoSLKxOoCs4WYN7PR0CQX1AFUddITXpxFgJIxb787UxK9995P1wojgUjx2Pt+jTRg==" saltValue="gnSv1QKVQuoYLwM2JMkYwA==" spinCount="100000" sheet="1" selectLockedCells="1"/>
  <mergeCells count="412">
    <mergeCell ref="A201:B201"/>
    <mergeCell ref="A202:B202"/>
    <mergeCell ref="A196:B196"/>
    <mergeCell ref="A197:B197"/>
    <mergeCell ref="A198:B198"/>
    <mergeCell ref="A199:B199"/>
    <mergeCell ref="A200:B200"/>
    <mergeCell ref="A191:B191"/>
    <mergeCell ref="A192:B192"/>
    <mergeCell ref="A193:B193"/>
    <mergeCell ref="A194:B194"/>
    <mergeCell ref="A195:B195"/>
    <mergeCell ref="A186:B186"/>
    <mergeCell ref="A187:B187"/>
    <mergeCell ref="A188:B188"/>
    <mergeCell ref="A189:B189"/>
    <mergeCell ref="A190:B190"/>
    <mergeCell ref="A181:B181"/>
    <mergeCell ref="A182:B182"/>
    <mergeCell ref="A183:B183"/>
    <mergeCell ref="A184:B184"/>
    <mergeCell ref="A185:B185"/>
    <mergeCell ref="A176:B176"/>
    <mergeCell ref="A177:B177"/>
    <mergeCell ref="A178:B178"/>
    <mergeCell ref="A179:B179"/>
    <mergeCell ref="A180:B180"/>
    <mergeCell ref="A171:B171"/>
    <mergeCell ref="A172:B172"/>
    <mergeCell ref="A173:B173"/>
    <mergeCell ref="A174:B174"/>
    <mergeCell ref="A175:B175"/>
    <mergeCell ref="A166:B166"/>
    <mergeCell ref="A167:B167"/>
    <mergeCell ref="A168:B168"/>
    <mergeCell ref="A169:B169"/>
    <mergeCell ref="A170:B170"/>
    <mergeCell ref="A162:B162"/>
    <mergeCell ref="A163:B163"/>
    <mergeCell ref="A164:B164"/>
    <mergeCell ref="A165:B165"/>
    <mergeCell ref="A157:B157"/>
    <mergeCell ref="A158:B158"/>
    <mergeCell ref="A159:B159"/>
    <mergeCell ref="A160:B160"/>
    <mergeCell ref="A161:B161"/>
    <mergeCell ref="A152:B152"/>
    <mergeCell ref="A153:B153"/>
    <mergeCell ref="A154:B154"/>
    <mergeCell ref="A155:B155"/>
    <mergeCell ref="A156:B156"/>
    <mergeCell ref="A147:B147"/>
    <mergeCell ref="A148:B148"/>
    <mergeCell ref="A149:B149"/>
    <mergeCell ref="A150:B150"/>
    <mergeCell ref="A151:B151"/>
    <mergeCell ref="A142:B142"/>
    <mergeCell ref="A143:B143"/>
    <mergeCell ref="A144:B144"/>
    <mergeCell ref="A145:B145"/>
    <mergeCell ref="A146:B146"/>
    <mergeCell ref="A137:B137"/>
    <mergeCell ref="A138:B138"/>
    <mergeCell ref="A139:B139"/>
    <mergeCell ref="A140:B140"/>
    <mergeCell ref="A141:B141"/>
    <mergeCell ref="A132:B132"/>
    <mergeCell ref="A133:B133"/>
    <mergeCell ref="A134:B134"/>
    <mergeCell ref="A135:B135"/>
    <mergeCell ref="A136:B136"/>
    <mergeCell ref="A127:B127"/>
    <mergeCell ref="A128:B128"/>
    <mergeCell ref="A129:B129"/>
    <mergeCell ref="A130:B130"/>
    <mergeCell ref="A131:B131"/>
    <mergeCell ref="A122:B122"/>
    <mergeCell ref="A123:B123"/>
    <mergeCell ref="A124:B124"/>
    <mergeCell ref="A125:B125"/>
    <mergeCell ref="A126:B126"/>
    <mergeCell ref="A117:B117"/>
    <mergeCell ref="A118:B118"/>
    <mergeCell ref="A119:B119"/>
    <mergeCell ref="A120:B120"/>
    <mergeCell ref="A121:B121"/>
    <mergeCell ref="A112:B112"/>
    <mergeCell ref="A113:B113"/>
    <mergeCell ref="A114:B114"/>
    <mergeCell ref="A115:B115"/>
    <mergeCell ref="A116:B116"/>
    <mergeCell ref="A107:B107"/>
    <mergeCell ref="A108:B108"/>
    <mergeCell ref="A109:B109"/>
    <mergeCell ref="A110:B110"/>
    <mergeCell ref="A111:B111"/>
    <mergeCell ref="A102:B102"/>
    <mergeCell ref="A103:B103"/>
    <mergeCell ref="A104:B104"/>
    <mergeCell ref="A105:B105"/>
    <mergeCell ref="A106:B106"/>
    <mergeCell ref="A97:B97"/>
    <mergeCell ref="A98:B98"/>
    <mergeCell ref="A99:B99"/>
    <mergeCell ref="A100:B100"/>
    <mergeCell ref="A101:B101"/>
    <mergeCell ref="A92:B92"/>
    <mergeCell ref="A93:B93"/>
    <mergeCell ref="A94:B94"/>
    <mergeCell ref="A95:B95"/>
    <mergeCell ref="A96:B96"/>
    <mergeCell ref="A87:B87"/>
    <mergeCell ref="A88:B88"/>
    <mergeCell ref="A89:B89"/>
    <mergeCell ref="A90:B90"/>
    <mergeCell ref="A91:B91"/>
    <mergeCell ref="A82:B82"/>
    <mergeCell ref="A83:B83"/>
    <mergeCell ref="A84:B84"/>
    <mergeCell ref="A85:B85"/>
    <mergeCell ref="A86:B86"/>
    <mergeCell ref="A77:B77"/>
    <mergeCell ref="A78:B78"/>
    <mergeCell ref="A79:B79"/>
    <mergeCell ref="A80:B80"/>
    <mergeCell ref="A81:B81"/>
    <mergeCell ref="A72:B72"/>
    <mergeCell ref="A73:B73"/>
    <mergeCell ref="A74:B74"/>
    <mergeCell ref="A75:B75"/>
    <mergeCell ref="A76:B76"/>
    <mergeCell ref="A67:B67"/>
    <mergeCell ref="A68:B68"/>
    <mergeCell ref="A69:B69"/>
    <mergeCell ref="A70:B70"/>
    <mergeCell ref="A71:B71"/>
    <mergeCell ref="A62:B62"/>
    <mergeCell ref="A63:B63"/>
    <mergeCell ref="A64:B64"/>
    <mergeCell ref="A65:B65"/>
    <mergeCell ref="A66:B66"/>
    <mergeCell ref="A57:B57"/>
    <mergeCell ref="A58:B58"/>
    <mergeCell ref="A59:B59"/>
    <mergeCell ref="A60:B60"/>
    <mergeCell ref="A61:B61"/>
    <mergeCell ref="A53:B53"/>
    <mergeCell ref="A54:B54"/>
    <mergeCell ref="A55:B55"/>
    <mergeCell ref="A56:B56"/>
    <mergeCell ref="A52:B52"/>
    <mergeCell ref="A35:B35"/>
    <mergeCell ref="A36:B36"/>
    <mergeCell ref="A27:B27"/>
    <mergeCell ref="A28:B28"/>
    <mergeCell ref="A29:B29"/>
    <mergeCell ref="A30:B30"/>
    <mergeCell ref="A31:B31"/>
    <mergeCell ref="A42:B42"/>
    <mergeCell ref="A43:B43"/>
    <mergeCell ref="A47:B47"/>
    <mergeCell ref="A48:B48"/>
    <mergeCell ref="A49:B49"/>
    <mergeCell ref="A50:B50"/>
    <mergeCell ref="A51:B51"/>
    <mergeCell ref="A44:B44"/>
    <mergeCell ref="A45:B45"/>
    <mergeCell ref="A46:B46"/>
    <mergeCell ref="A37:B37"/>
    <mergeCell ref="A38:B38"/>
    <mergeCell ref="A39:B39"/>
    <mergeCell ref="A40:B40"/>
    <mergeCell ref="A41:B41"/>
    <mergeCell ref="A26:B26"/>
    <mergeCell ref="A21:B21"/>
    <mergeCell ref="A32:B32"/>
    <mergeCell ref="A33:B33"/>
    <mergeCell ref="A34:B34"/>
    <mergeCell ref="C5:G5"/>
    <mergeCell ref="C7:G7"/>
    <mergeCell ref="C9:G9"/>
    <mergeCell ref="C10:G10"/>
    <mergeCell ref="C12:G12"/>
    <mergeCell ref="M15:W15"/>
    <mergeCell ref="G15:K15"/>
    <mergeCell ref="C15:F15"/>
    <mergeCell ref="AB13:AF13"/>
    <mergeCell ref="A22:B22"/>
    <mergeCell ref="A23:B23"/>
    <mergeCell ref="A24:B24"/>
    <mergeCell ref="A25:B25"/>
    <mergeCell ref="V18:W18"/>
    <mergeCell ref="V17:W17"/>
    <mergeCell ref="A203:B203"/>
    <mergeCell ref="A204:B204"/>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A221:B221"/>
    <mergeCell ref="A222:B222"/>
    <mergeCell ref="A223:B223"/>
    <mergeCell ref="A224:B224"/>
    <mergeCell ref="A225:B225"/>
    <mergeCell ref="A226:B226"/>
    <mergeCell ref="A227:B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B242"/>
    <mergeCell ref="A243:B243"/>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A287:B287"/>
    <mergeCell ref="A288:B288"/>
    <mergeCell ref="A289:B289"/>
    <mergeCell ref="A290:B290"/>
    <mergeCell ref="A291:B291"/>
    <mergeCell ref="A292:B292"/>
    <mergeCell ref="A293:B293"/>
    <mergeCell ref="A294:B294"/>
    <mergeCell ref="A295:B295"/>
    <mergeCell ref="A296:B296"/>
    <mergeCell ref="A297:B297"/>
    <mergeCell ref="A298:B298"/>
    <mergeCell ref="A299:B299"/>
    <mergeCell ref="A300:B300"/>
    <mergeCell ref="A301:B301"/>
    <mergeCell ref="A302:B302"/>
    <mergeCell ref="A303:B303"/>
    <mergeCell ref="A304:B304"/>
    <mergeCell ref="A305:B305"/>
    <mergeCell ref="A306:B306"/>
    <mergeCell ref="A307:B307"/>
    <mergeCell ref="A308:B308"/>
    <mergeCell ref="A309:B309"/>
    <mergeCell ref="A310:B310"/>
    <mergeCell ref="A311:B311"/>
    <mergeCell ref="A312:B312"/>
    <mergeCell ref="A313:B313"/>
    <mergeCell ref="A314:B314"/>
    <mergeCell ref="A315:B315"/>
    <mergeCell ref="A316:B316"/>
    <mergeCell ref="A317:B317"/>
    <mergeCell ref="A318:B318"/>
    <mergeCell ref="A319:B319"/>
    <mergeCell ref="A320:B320"/>
    <mergeCell ref="A321:B321"/>
    <mergeCell ref="A322:B322"/>
    <mergeCell ref="A323:B323"/>
    <mergeCell ref="A324:B324"/>
    <mergeCell ref="A325:B325"/>
    <mergeCell ref="A326:B326"/>
    <mergeCell ref="A327:B327"/>
    <mergeCell ref="A328:B328"/>
    <mergeCell ref="A329:B329"/>
    <mergeCell ref="A330:B330"/>
    <mergeCell ref="A331:B331"/>
    <mergeCell ref="A332:B332"/>
    <mergeCell ref="A333:B333"/>
    <mergeCell ref="A334:B334"/>
    <mergeCell ref="A335:B335"/>
    <mergeCell ref="A336:B336"/>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B357"/>
    <mergeCell ref="A358:B358"/>
    <mergeCell ref="A359:B359"/>
    <mergeCell ref="A360:B360"/>
    <mergeCell ref="A361:B361"/>
    <mergeCell ref="A362:B362"/>
    <mergeCell ref="A363:B363"/>
    <mergeCell ref="A364:B364"/>
    <mergeCell ref="A365:B365"/>
    <mergeCell ref="A366:B366"/>
    <mergeCell ref="A367:B367"/>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9:B419"/>
    <mergeCell ref="A420:B420"/>
    <mergeCell ref="A421:B421"/>
    <mergeCell ref="A410:B410"/>
    <mergeCell ref="A411:B411"/>
    <mergeCell ref="A412:B412"/>
    <mergeCell ref="A413:B413"/>
    <mergeCell ref="A414:B414"/>
    <mergeCell ref="A415:B415"/>
    <mergeCell ref="A416:B416"/>
    <mergeCell ref="A417:B417"/>
    <mergeCell ref="A418:B418"/>
  </mergeCells>
  <phoneticPr fontId="23" type="noConversion"/>
  <conditionalFormatting sqref="J21:J421">
    <cfRule type="containsText" dxfId="22" priority="51" operator="containsText" text="ja">
      <formula>NOT(ISERROR(SEARCH("ja",J21)))</formula>
    </cfRule>
    <cfRule type="containsText" dxfId="21" priority="52" operator="containsText" text="nein">
      <formula>NOT(ISERROR(SEARCH("nein",J21)))</formula>
    </cfRule>
  </conditionalFormatting>
  <conditionalFormatting sqref="L21:L421">
    <cfRule type="containsText" dxfId="20" priority="60" operator="containsText" text="Au">
      <formula>NOT(ISERROR(SEARCH("Au",L21)))</formula>
    </cfRule>
  </conditionalFormatting>
  <conditionalFormatting sqref="W21:W421">
    <cfRule type="containsText" dxfId="19" priority="50" operator="containsText" text="hoch">
      <formula>NOT(ISERROR(SEARCH("hoch",W21)))</formula>
    </cfRule>
    <cfRule type="containsText" dxfId="18" priority="59" operator="containsText" text="mittel">
      <formula>NOT(ISERROR(SEARCH("mittel",W21)))</formula>
    </cfRule>
  </conditionalFormatting>
  <conditionalFormatting sqref="AB21:AF421">
    <cfRule type="containsText" dxfId="13" priority="3" operator="containsText" text="nicht">
      <formula>NOT(ISERROR(SEARCH("nicht",AB21)))</formula>
    </cfRule>
    <cfRule type="containsText" dxfId="12" priority="4" operator="containsText" text="überprüfen">
      <formula>NOT(ISERROR(SEARCH("überprüfen",AB21)))</formula>
    </cfRule>
    <cfRule type="containsText" dxfId="11" priority="47" operator="containsText" text="Behandlung">
      <formula>NOT(ISERROR(SEARCH("Behandlung",AB21)))</formula>
    </cfRule>
    <cfRule type="containsText" dxfId="10" priority="54" operator="containsText" text="am Ort des Anfalls">
      <formula>NOT(ISERROR(SEARCH("am Ort des Anfalls",AB21)))</formula>
    </cfRule>
    <cfRule type="containsText" dxfId="9" priority="55" operator="containsText" text="zulässig">
      <formula>NOT(ISERROR(SEARCH("zulässig",AB21)))</formula>
    </cfRule>
  </conditionalFormatting>
  <pageMargins left="0.59055118110236227" right="0.31496062992125984" top="0.59055118110236227" bottom="0.59055118110236227" header="0.31496062992125984" footer="0.31496062992125984"/>
  <pageSetup paperSize="8" scale="30" orientation="landscape" r:id="rId1"/>
  <extLst>
    <ext xmlns:x14="http://schemas.microsoft.com/office/spreadsheetml/2009/9/main" uri="{78C0D931-6437-407d-A8EE-F0AAD7539E65}">
      <x14:conditionalFormattings>
        <x14:conditionalFormatting xmlns:xm="http://schemas.microsoft.com/office/excel/2006/main">
          <x14:cfRule type="cellIs" priority="72" operator="equal" id="{4250F136-C301-4D57-A052-5DE40A64244A}">
            <xm:f>'x. Dropdownmenüs'!$A$42</xm:f>
            <x14:dxf>
              <font>
                <color theme="5"/>
              </font>
              <fill>
                <patternFill>
                  <bgColor rgb="FFFFEB9C"/>
                </patternFill>
              </fill>
            </x14:dxf>
          </x14:cfRule>
          <xm:sqref>X21:X421</xm:sqref>
        </x14:conditionalFormatting>
        <x14:conditionalFormatting xmlns:xm="http://schemas.microsoft.com/office/excel/2006/main">
          <x14:cfRule type="cellIs" priority="73" operator="equal" id="{56C22CA1-C4D9-48C9-AD65-E4BBB4D37D6E}">
            <xm:f>'x. Dropdownmenüs'!$A$46</xm:f>
            <x14:dxf>
              <font>
                <color theme="5"/>
              </font>
              <fill>
                <patternFill>
                  <bgColor rgb="FFFFEB9C"/>
                </patternFill>
              </fill>
            </x14:dxf>
          </x14:cfRule>
          <xm:sqref>Y21:Y421</xm:sqref>
        </x14:conditionalFormatting>
        <x14:conditionalFormatting xmlns:xm="http://schemas.microsoft.com/office/excel/2006/main">
          <x14:cfRule type="cellIs" priority="5" operator="equal" id="{99F5300D-DDF5-49E0-9F98-F02B88759AFC}">
            <xm:f>'x. Dropdownmenüs'!$A$50</xm:f>
            <x14:dxf>
              <font>
                <color theme="5"/>
              </font>
              <fill>
                <patternFill>
                  <bgColor rgb="FFFFEB9C"/>
                </patternFill>
              </fill>
            </x14:dxf>
          </x14:cfRule>
          <xm:sqref>Z21:Z421</xm:sqref>
        </x14:conditionalFormatting>
        <x14:conditionalFormatting xmlns:xm="http://schemas.microsoft.com/office/excel/2006/main">
          <x14:cfRule type="cellIs" priority="74" operator="equal" id="{EC8B517A-BE85-4526-83BF-B68B24E5D1CA}">
            <xm:f>'x. Dropdownmenüs'!$A$55</xm:f>
            <x14:dxf>
              <font>
                <color rgb="FFC00000"/>
              </font>
              <fill>
                <patternFill>
                  <bgColor rgb="FFFFC7CE"/>
                </patternFill>
              </fill>
            </x14:dxf>
          </x14:cfRule>
          <xm:sqref>AA21:AA421</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FBE7D258-B898-4AB7-B2DA-B665CF94D15B}">
          <x14:formula1>
            <xm:f>'x. Dropdownmenüs'!$A$25:$A$30</xm:f>
          </x14:formula1>
          <xm:sqref>K21:K421</xm:sqref>
        </x14:dataValidation>
        <x14:dataValidation type="list" allowBlank="1" showInputMessage="1" showErrorMessage="1" xr:uid="{CA08E583-C629-41C7-8308-1D20C9A453DA}">
          <x14:formula1>
            <xm:f>'x. Dropdownmenüs'!$A$32:$A$34</xm:f>
          </x14:formula1>
          <xm:sqref>L21:L421</xm:sqref>
        </x14:dataValidation>
        <x14:dataValidation type="list" allowBlank="1" showInputMessage="1" showErrorMessage="1" xr:uid="{796203DC-06B6-4044-A8E4-88B798D32385}">
          <x14:formula1>
            <xm:f>'x. Dropdownmenüs'!$A$41:$A$43</xm:f>
          </x14:formula1>
          <xm:sqref>X21:X421</xm:sqref>
        </x14:dataValidation>
        <x14:dataValidation type="list" allowBlank="1" showInputMessage="1" showErrorMessage="1" xr:uid="{91A1F3FA-3E1D-4087-B298-2257A95EFDDA}">
          <x14:formula1>
            <xm:f>'x. Dropdownmenüs'!$A$45:$A$47</xm:f>
          </x14:formula1>
          <xm:sqref>Y21:Y421</xm:sqref>
        </x14:dataValidation>
        <x14:dataValidation type="list" allowBlank="1" showInputMessage="1" showErrorMessage="1" xr:uid="{B7D0A5AB-0FA2-4823-892C-DE0AD2935D11}">
          <x14:formula1>
            <xm:f>'x. Dropdownmenüs'!$A$49:$A$51</xm:f>
          </x14:formula1>
          <xm:sqref>Z21:Z421</xm:sqref>
        </x14:dataValidation>
        <x14:dataValidation type="list" allowBlank="1" showInputMessage="1" showErrorMessage="1" xr:uid="{8A9DDFC9-E73E-4226-BC05-7A02EC1C0569}">
          <x14:formula1>
            <xm:f>'x. Dropdownmenüs'!$A$53:$A$56</xm:f>
          </x14:formula1>
          <xm:sqref>AA21:AA421</xm:sqref>
        </x14:dataValidation>
        <x14:dataValidation type="list" allowBlank="1" showInputMessage="1" showErrorMessage="1" xr:uid="{2814DEDB-639F-467A-BDC7-B5331C0259F6}">
          <x14:formula1>
            <xm:f>'x. Dropdownmenüs'!$A$37:$A$39</xm:f>
          </x14:formula1>
          <xm:sqref>S21:S421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2243A-0D7C-4DB6-94D4-04B4D7F2AFD6}">
  <dimension ref="A1:X420"/>
  <sheetViews>
    <sheetView zoomScaleNormal="100" zoomScaleSheetLayoutView="40" zoomScalePageLayoutView="40" workbookViewId="0">
      <selection activeCell="B20" sqref="B20"/>
    </sheetView>
  </sheetViews>
  <sheetFormatPr baseColWidth="10" defaultRowHeight="12" x14ac:dyDescent="0.2"/>
  <cols>
    <col min="1" max="2" width="20.7109375" style="42" customWidth="1"/>
    <col min="3" max="4" width="10.7109375" style="42" customWidth="1"/>
    <col min="5" max="5" width="20.7109375" style="42" customWidth="1"/>
    <col min="6" max="10" width="10.7109375" style="42" customWidth="1"/>
    <col min="11" max="11" width="15.7109375" style="42" customWidth="1"/>
    <col min="12" max="12" width="20.7109375" style="42" customWidth="1"/>
    <col min="13" max="13" width="10.7109375" style="42" customWidth="1"/>
    <col min="14" max="16" width="15.7109375" style="42" customWidth="1"/>
    <col min="17" max="17" width="25.7109375" style="42" customWidth="1"/>
    <col min="18" max="19" width="20.7109375" style="42" customWidth="1"/>
    <col min="20" max="20" width="12.7109375" style="42" customWidth="1"/>
    <col min="21" max="21" width="25.7109375" style="42" customWidth="1"/>
    <col min="22" max="22" width="10.7109375" style="42" customWidth="1"/>
    <col min="23" max="23" width="50.7109375" style="42" customWidth="1"/>
    <col min="24" max="24" width="10.7109375" style="42" customWidth="1"/>
    <col min="25" max="25" width="2.7109375" style="42" customWidth="1"/>
    <col min="26" max="16384" width="11.42578125" style="42"/>
  </cols>
  <sheetData>
    <row r="1" spans="1:24" x14ac:dyDescent="0.2">
      <c r="A1" s="39"/>
      <c r="B1" s="40"/>
      <c r="C1" s="40"/>
      <c r="D1" s="40"/>
      <c r="E1" s="40"/>
      <c r="F1" s="40"/>
      <c r="G1" s="40"/>
      <c r="H1" s="40"/>
      <c r="I1" s="40"/>
      <c r="J1" s="40"/>
      <c r="K1" s="40"/>
      <c r="L1" s="40"/>
      <c r="M1" s="40"/>
      <c r="N1" s="40"/>
      <c r="O1" s="40"/>
      <c r="P1" s="40"/>
      <c r="Q1" s="40"/>
      <c r="R1" s="40"/>
      <c r="S1" s="40"/>
      <c r="T1" s="40"/>
      <c r="U1" s="40"/>
      <c r="V1" s="40"/>
      <c r="W1" s="40"/>
      <c r="X1" s="41"/>
    </row>
    <row r="2" spans="1:24" x14ac:dyDescent="0.2">
      <c r="A2" s="43" t="s">
        <v>226</v>
      </c>
      <c r="H2" s="42" t="str">
        <f>'y. Versionsverlauf'!A37</f>
        <v>V1.0</v>
      </c>
      <c r="X2" s="44"/>
    </row>
    <row r="3" spans="1:24" ht="12.75" thickBot="1" x14ac:dyDescent="0.25">
      <c r="A3" s="45"/>
      <c r="B3" s="46"/>
      <c r="C3" s="46"/>
      <c r="D3" s="46"/>
      <c r="E3" s="46"/>
      <c r="F3" s="46"/>
      <c r="G3" s="46"/>
      <c r="H3" s="46"/>
      <c r="I3" s="46"/>
      <c r="J3" s="46"/>
      <c r="K3" s="46"/>
      <c r="L3" s="46"/>
      <c r="M3" s="46"/>
      <c r="N3" s="46"/>
      <c r="O3" s="46"/>
      <c r="P3" s="46"/>
      <c r="Q3" s="46"/>
      <c r="R3" s="46"/>
      <c r="S3" s="46"/>
      <c r="T3" s="46"/>
      <c r="U3" s="46"/>
      <c r="V3" s="46"/>
      <c r="W3" s="46"/>
      <c r="X3" s="47"/>
    </row>
    <row r="5" spans="1:24" ht="15" customHeight="1" x14ac:dyDescent="0.2">
      <c r="A5" s="42" t="s">
        <v>99</v>
      </c>
      <c r="B5" s="167" t="str">
        <f>IF(ISBLANK('TAB-A. Projektkenndaten'!D9),"",'TAB-A. Projektkenndaten'!D9)</f>
        <v>425099 Musterstrasse</v>
      </c>
      <c r="C5" s="167"/>
      <c r="D5" s="167"/>
      <c r="E5" s="167"/>
      <c r="G5" s="42" t="s">
        <v>124</v>
      </c>
      <c r="I5" s="80" t="s">
        <v>37</v>
      </c>
    </row>
    <row r="6" spans="1:24" ht="14.25" x14ac:dyDescent="0.25">
      <c r="I6" s="80" t="s">
        <v>180</v>
      </c>
    </row>
    <row r="7" spans="1:24" ht="15" customHeight="1" x14ac:dyDescent="0.2">
      <c r="A7" s="42" t="s">
        <v>100</v>
      </c>
      <c r="B7" s="167" t="str">
        <f>IF(ISBLANK('TAB-A. Projektkenndaten'!D11),"",'TAB-A. Projektkenndaten'!D11)</f>
        <v>31. Vorprojekt</v>
      </c>
      <c r="C7" s="167"/>
      <c r="D7" s="167"/>
      <c r="E7" s="167"/>
    </row>
    <row r="8" spans="1:24" x14ac:dyDescent="0.2">
      <c r="G8" s="42" t="s">
        <v>2</v>
      </c>
      <c r="I8" s="103" t="s">
        <v>18</v>
      </c>
      <c r="J8" s="81" t="s">
        <v>3</v>
      </c>
      <c r="K8" s="42" t="str">
        <f>IF(I8&lt;&gt;'x. Dropdownmenüs'!A83,"Wahl begründen: ","")</f>
        <v/>
      </c>
      <c r="L8" s="177"/>
      <c r="M8" s="177"/>
      <c r="N8" s="177"/>
      <c r="O8" s="177"/>
      <c r="P8" s="177"/>
    </row>
    <row r="9" spans="1:24" ht="15" customHeight="1" x14ac:dyDescent="0.2">
      <c r="A9" s="42" t="s">
        <v>200</v>
      </c>
      <c r="B9" s="167" t="str">
        <f>IF(ISBLANK('TAB-A. Projektkenndaten'!D13),"",'TAB-A. Projektkenndaten'!D13)</f>
        <v>Milena Muster AG</v>
      </c>
      <c r="C9" s="167"/>
      <c r="D9" s="167"/>
      <c r="E9" s="167"/>
    </row>
    <row r="10" spans="1:24" ht="15" customHeight="1" x14ac:dyDescent="0.2">
      <c r="A10" s="42" t="s">
        <v>121</v>
      </c>
      <c r="B10" s="167" t="str">
        <f>IF(ISBLANK('TAB-A. Projektkenndaten'!D14),"",'TAB-A. Projektkenndaten'!D14)</f>
        <v>Thomas Tester</v>
      </c>
      <c r="C10" s="167"/>
      <c r="D10" s="167"/>
      <c r="E10" s="167"/>
      <c r="G10" s="42" t="s">
        <v>1</v>
      </c>
      <c r="I10" s="82">
        <f>VLOOKUP(I8,'x. Dropdownmenüs'!A89:B93,2,)</f>
        <v>0.03</v>
      </c>
      <c r="J10" s="81" t="s">
        <v>181</v>
      </c>
      <c r="K10" s="42" t="str">
        <f>"entspricht " &amp; I10*10000 &amp; " l/s pro ha"</f>
        <v>entspricht 300 l/s pro ha</v>
      </c>
    </row>
    <row r="11" spans="1:24" x14ac:dyDescent="0.2">
      <c r="G11" s="83" t="s">
        <v>159</v>
      </c>
    </row>
    <row r="12" spans="1:24" ht="15" customHeight="1" x14ac:dyDescent="0.2">
      <c r="A12" s="42" t="s">
        <v>101</v>
      </c>
      <c r="B12" s="166">
        <f>IF(ISBLANK('TAB-A. Projektkenndaten'!D16),"",'TAB-A. Projektkenndaten'!D16)</f>
        <v>45716</v>
      </c>
      <c r="C12" s="166"/>
      <c r="D12" s="166"/>
      <c r="E12" s="166"/>
    </row>
    <row r="14" spans="1:24" ht="15" customHeight="1" x14ac:dyDescent="0.25">
      <c r="A14" s="58" t="s">
        <v>27</v>
      </c>
      <c r="B14" s="170" t="s">
        <v>174</v>
      </c>
      <c r="C14" s="170"/>
      <c r="D14" s="170"/>
      <c r="E14" s="170" t="s">
        <v>182</v>
      </c>
      <c r="F14" s="170"/>
      <c r="G14" s="170"/>
      <c r="H14" s="170" t="s">
        <v>183</v>
      </c>
      <c r="I14" s="170"/>
      <c r="J14" s="170"/>
      <c r="K14" s="170"/>
      <c r="L14" s="170" t="s">
        <v>184</v>
      </c>
      <c r="M14" s="170"/>
      <c r="N14" s="170" t="s">
        <v>39</v>
      </c>
      <c r="O14" s="170"/>
      <c r="P14" s="170"/>
      <c r="Q14" s="58" t="s">
        <v>162</v>
      </c>
      <c r="R14" s="170" t="s">
        <v>26</v>
      </c>
      <c r="S14" s="170"/>
      <c r="T14" s="170"/>
      <c r="U14" s="175" t="s">
        <v>171</v>
      </c>
      <c r="V14" s="176"/>
      <c r="W14" s="84" t="s">
        <v>217</v>
      </c>
      <c r="X14" s="84" t="s">
        <v>231</v>
      </c>
    </row>
    <row r="15" spans="1:24" x14ac:dyDescent="0.2">
      <c r="A15" s="85">
        <v>1</v>
      </c>
      <c r="B15" s="86">
        <v>2</v>
      </c>
      <c r="C15" s="66">
        <v>3</v>
      </c>
      <c r="D15" s="66">
        <v>4</v>
      </c>
      <c r="E15" s="86">
        <v>5</v>
      </c>
      <c r="F15" s="66">
        <v>6</v>
      </c>
      <c r="G15" s="66">
        <v>7</v>
      </c>
      <c r="H15" s="67">
        <v>8</v>
      </c>
      <c r="I15" s="85">
        <v>9</v>
      </c>
      <c r="J15" s="85">
        <v>10</v>
      </c>
      <c r="K15" s="85">
        <v>11</v>
      </c>
      <c r="L15" s="87">
        <v>12</v>
      </c>
      <c r="M15" s="88">
        <v>13</v>
      </c>
      <c r="N15" s="67">
        <v>14</v>
      </c>
      <c r="O15" s="85">
        <v>15</v>
      </c>
      <c r="P15" s="89">
        <v>16</v>
      </c>
      <c r="Q15" s="85">
        <v>17</v>
      </c>
      <c r="R15" s="67">
        <v>18</v>
      </c>
      <c r="S15" s="85">
        <v>19</v>
      </c>
      <c r="T15" s="85">
        <v>20</v>
      </c>
      <c r="U15" s="67">
        <v>21</v>
      </c>
      <c r="V15" s="85">
        <v>22</v>
      </c>
      <c r="W15" s="67">
        <v>23</v>
      </c>
      <c r="X15" s="67">
        <v>24</v>
      </c>
    </row>
    <row r="16" spans="1:24" s="97" customFormat="1" x14ac:dyDescent="0.2">
      <c r="A16" s="90" t="s">
        <v>4</v>
      </c>
      <c r="B16" s="91" t="s">
        <v>4</v>
      </c>
      <c r="C16" s="92" t="s">
        <v>4</v>
      </c>
      <c r="D16" s="92" t="s">
        <v>228</v>
      </c>
      <c r="E16" s="91" t="s">
        <v>4</v>
      </c>
      <c r="F16" s="92" t="s">
        <v>4</v>
      </c>
      <c r="G16" s="92" t="s">
        <v>228</v>
      </c>
      <c r="H16" s="93" t="s">
        <v>72</v>
      </c>
      <c r="I16" s="90" t="s">
        <v>73</v>
      </c>
      <c r="J16" s="90" t="s">
        <v>128</v>
      </c>
      <c r="K16" s="90" t="s">
        <v>129</v>
      </c>
      <c r="L16" s="94" t="s">
        <v>4</v>
      </c>
      <c r="M16" s="95" t="s">
        <v>4</v>
      </c>
      <c r="N16" s="93" t="s">
        <v>210</v>
      </c>
      <c r="O16" s="90" t="s">
        <v>238</v>
      </c>
      <c r="P16" s="96" t="s">
        <v>239</v>
      </c>
      <c r="Q16" s="90" t="s">
        <v>240</v>
      </c>
      <c r="R16" s="93" t="s">
        <v>241</v>
      </c>
      <c r="S16" s="90" t="s">
        <v>242</v>
      </c>
      <c r="T16" s="90" t="s">
        <v>244</v>
      </c>
      <c r="U16" s="93" t="s">
        <v>138</v>
      </c>
      <c r="V16" s="90" t="s">
        <v>162</v>
      </c>
      <c r="W16" s="93" t="s">
        <v>218</v>
      </c>
      <c r="X16" s="93" t="s">
        <v>162</v>
      </c>
    </row>
    <row r="17" spans="1:24" s="97" customFormat="1" x14ac:dyDescent="0.2">
      <c r="A17" s="90"/>
      <c r="B17" s="91"/>
      <c r="C17" s="92"/>
      <c r="D17" s="92" t="s">
        <v>227</v>
      </c>
      <c r="E17" s="91"/>
      <c r="F17" s="92"/>
      <c r="G17" s="92" t="s">
        <v>227</v>
      </c>
      <c r="H17" s="93"/>
      <c r="I17" s="90"/>
      <c r="J17" s="90" t="s">
        <v>192</v>
      </c>
      <c r="K17" s="90" t="str">
        <f>"R= " &amp; I10 &amp; " l/s pro m²"</f>
        <v>R= 0.03 l/s pro m²</v>
      </c>
      <c r="L17" s="94"/>
      <c r="M17" s="95"/>
      <c r="N17" s="93" t="s">
        <v>209</v>
      </c>
      <c r="O17" s="90"/>
      <c r="P17" s="96"/>
      <c r="Q17" s="90"/>
      <c r="R17" s="93"/>
      <c r="S17" s="90" t="s">
        <v>243</v>
      </c>
      <c r="T17" s="90"/>
      <c r="U17" s="93"/>
      <c r="V17" s="90"/>
      <c r="W17" s="93"/>
      <c r="X17" s="93"/>
    </row>
    <row r="18" spans="1:24" ht="174.95" customHeight="1" x14ac:dyDescent="0.2">
      <c r="A18" s="98" t="s">
        <v>40</v>
      </c>
      <c r="B18" s="125" t="s">
        <v>132</v>
      </c>
      <c r="C18" s="126" t="s">
        <v>185</v>
      </c>
      <c r="D18" s="146" t="s">
        <v>165</v>
      </c>
      <c r="E18" s="125" t="s">
        <v>194</v>
      </c>
      <c r="F18" s="126" t="s">
        <v>185</v>
      </c>
      <c r="G18" s="146" t="s">
        <v>254</v>
      </c>
      <c r="H18" s="139" t="s">
        <v>186</v>
      </c>
      <c r="I18" s="140" t="s">
        <v>187</v>
      </c>
      <c r="J18" s="140" t="s">
        <v>188</v>
      </c>
      <c r="K18" s="141" t="s">
        <v>189</v>
      </c>
      <c r="L18" s="132" t="s">
        <v>193</v>
      </c>
      <c r="M18" s="134" t="s">
        <v>249</v>
      </c>
      <c r="N18" s="139" t="s">
        <v>250</v>
      </c>
      <c r="O18" s="140" t="s">
        <v>251</v>
      </c>
      <c r="P18" s="141" t="s">
        <v>252</v>
      </c>
      <c r="Q18" s="61" t="s">
        <v>163</v>
      </c>
      <c r="R18" s="139" t="s">
        <v>190</v>
      </c>
      <c r="S18" s="140" t="s">
        <v>248</v>
      </c>
      <c r="T18" s="141" t="s">
        <v>191</v>
      </c>
      <c r="U18" s="159" t="s">
        <v>230</v>
      </c>
      <c r="V18" s="160" t="s">
        <v>253</v>
      </c>
      <c r="W18" s="99" t="s">
        <v>255</v>
      </c>
      <c r="X18" s="99" t="s">
        <v>233</v>
      </c>
    </row>
    <row r="19" spans="1:24" x14ac:dyDescent="0.2">
      <c r="R19" s="100"/>
      <c r="S19" s="100"/>
      <c r="T19" s="100"/>
      <c r="U19" s="100"/>
      <c r="V19" s="100"/>
      <c r="W19" s="100"/>
      <c r="X19" s="100"/>
    </row>
    <row r="20" spans="1:24" x14ac:dyDescent="0.2">
      <c r="A20" s="102" t="str">
        <f>IF(ISBLANK('TAB-B. Zulässigkeitsprüfung'!A21),"",'TAB-B. Zulässigkeitsprüfung'!A21)</f>
        <v>Musterstrasse</v>
      </c>
      <c r="B20" s="147">
        <f>IF(ISBLANK('TAB-B. Zulässigkeitsprüfung'!C21),"",'TAB-B. Zulässigkeitsprüfung'!C21)</f>
        <v>120</v>
      </c>
      <c r="C20" s="148">
        <f>IF(ISBLANK('TAB-B. Zulässigkeitsprüfung'!D21),"",'TAB-B. Zulässigkeitsprüfung'!D21)</f>
        <v>10</v>
      </c>
      <c r="D20" s="179">
        <v>0.8</v>
      </c>
      <c r="E20" s="147">
        <f>IF(ISBLANK(L20),"",L20)</f>
        <v>515</v>
      </c>
      <c r="F20" s="148">
        <f>IF(ISBLANK(M20),"",M20)</f>
        <v>17</v>
      </c>
      <c r="G20" s="149">
        <v>1</v>
      </c>
      <c r="H20" s="150">
        <f>IFERROR(C20+F20,"")</f>
        <v>27</v>
      </c>
      <c r="I20" s="151">
        <f>IFERROR((C20*D20)+(F20*G20),"")</f>
        <v>25</v>
      </c>
      <c r="J20" s="152">
        <f>IFERROR(I20/10000,"")</f>
        <v>2.5000000000000001E-3</v>
      </c>
      <c r="K20" s="153">
        <f>IFERROR(I20*$I$10,"")</f>
        <v>0.75</v>
      </c>
      <c r="L20" s="154">
        <f>IF(ISBLANK('TAB-B. Zulässigkeitsprüfung'!G21),"",'TAB-B. Zulässigkeitsprüfung'!G21)</f>
        <v>515</v>
      </c>
      <c r="M20" s="155">
        <f>IF(ISBLANK('TAB-B. Zulässigkeitsprüfung'!H21),"",'TAB-B. Zulässigkeitsprüfung'!H21)</f>
        <v>17</v>
      </c>
      <c r="N20" s="156">
        <v>2</v>
      </c>
      <c r="O20" s="151">
        <f>N20/60</f>
        <v>3.3333333333333333E-2</v>
      </c>
      <c r="P20" s="153">
        <f>IFERROR(O20*M20,"")</f>
        <v>0.56666666666666665</v>
      </c>
      <c r="Q20" s="101" t="str">
        <f>IF(ISBLANK(N20),"",IF(K20&lt;=P20,"genügt","Retentionsvolumen nötig"))</f>
        <v>Retentionsvolumen nötig</v>
      </c>
      <c r="R20" s="150">
        <f>IFERROR(P20/J20,"")</f>
        <v>226.66666666666666</v>
      </c>
      <c r="S20" s="158">
        <f>IFERROR(IF(ISNUMBER(SEARCH("z = 10",$I$8)),-77.5339260435711*LN(R20) + 509.962584823391,IF(ISNUMBER(SEARCH("z = 5",$I$8)),-69.8967505634618*LN(R20) + 439.365954460171,IF(ISNUMBER(SEARCH("z = 2",$I$8)),--56.8465017510169*LN(R20) + 337.287392223188,IF(ISNUMBER(SEARCH("z = 1",$I$8)),-46.1392672094508*LN(R20) + 258.848700221879,IF(ISNUMBER(SEARCH("z = 0.5",$I$8)),-33.5280268973184*LN(R20) + 178.155784539652))))),"")</f>
        <v>60.282290101710032</v>
      </c>
      <c r="T20" s="153">
        <f>IFERROR(J20*S20,0)</f>
        <v>0.15070572525427509</v>
      </c>
      <c r="U20" s="161" t="str">
        <f>IF(ISBLANK(N20),"",IF(K20&lt;=P20,"genügt","Detaildimensionierung nötig"))</f>
        <v>Detaildimensionierung nötig</v>
      </c>
      <c r="V20" s="162" t="s">
        <v>48</v>
      </c>
      <c r="W20" s="123" t="s">
        <v>235</v>
      </c>
      <c r="X20" s="122" t="s">
        <v>47</v>
      </c>
    </row>
    <row r="21" spans="1:24" x14ac:dyDescent="0.2">
      <c r="A21" s="102" t="str">
        <f>IF(ISBLANK('TAB-B. Zulässigkeitsprüfung'!A22),"",'TAB-B. Zulässigkeitsprüfung'!A22)</f>
        <v/>
      </c>
      <c r="B21" s="147" t="str">
        <f>IF(ISBLANK('TAB-B. Zulässigkeitsprüfung'!C22),"",'TAB-B. Zulässigkeitsprüfung'!C22)</f>
        <v/>
      </c>
      <c r="C21" s="148" t="str">
        <f>IF(ISBLANK('TAB-B. Zulässigkeitsprüfung'!D22),"",'TAB-B. Zulässigkeitsprüfung'!D22)</f>
        <v/>
      </c>
      <c r="D21" s="179"/>
      <c r="E21" s="147" t="str">
        <f t="shared" ref="E21:E84" si="0">IF(ISBLANK(L21),"",L21)</f>
        <v/>
      </c>
      <c r="F21" s="148" t="str">
        <f t="shared" ref="F21:F84" si="1">M21</f>
        <v/>
      </c>
      <c r="G21" s="149"/>
      <c r="H21" s="150" t="str">
        <f t="shared" ref="H21:H84" si="2">IFERROR(C21+F21,"")</f>
        <v/>
      </c>
      <c r="I21" s="151" t="str">
        <f>IFERROR((C21*D21)+(F21*G21),"")</f>
        <v/>
      </c>
      <c r="J21" s="152" t="str">
        <f t="shared" ref="J21:J84" si="3">IFERROR(I21/10000,"")</f>
        <v/>
      </c>
      <c r="K21" s="153" t="str">
        <f t="shared" ref="K21:K84" si="4">IFERROR(I21*$I$10,"")</f>
        <v/>
      </c>
      <c r="L21" s="154" t="str">
        <f>IF(ISBLANK('TAB-B. Zulässigkeitsprüfung'!G22),"",'TAB-B. Zulässigkeitsprüfung'!G22)</f>
        <v/>
      </c>
      <c r="M21" s="155" t="str">
        <f>IF(ISBLANK('TAB-B. Zulässigkeitsprüfung'!H22),"",'TAB-B. Zulässigkeitsprüfung'!H22)</f>
        <v/>
      </c>
      <c r="N21" s="156"/>
      <c r="O21" s="151">
        <f t="shared" ref="O21:O84" si="5">N21/60</f>
        <v>0</v>
      </c>
      <c r="P21" s="153" t="str">
        <f t="shared" ref="P21:P84" si="6">IFERROR(O21*M21,"")</f>
        <v/>
      </c>
      <c r="Q21" s="101" t="str">
        <f t="shared" ref="Q21:Q84" si="7">IF(ISBLANK(N21),"",IF(K21&lt;=P21,"genügt","Retentionsvolumen nötig"))</f>
        <v/>
      </c>
      <c r="R21" s="150" t="str">
        <f t="shared" ref="R21:R84" si="8">IFERROR(P21/J21,"")</f>
        <v/>
      </c>
      <c r="S21" s="158" t="str">
        <f t="shared" ref="S21:S84" si="9">IFERROR(IF(ISNUMBER(SEARCH("z = 10",$I$8)),-77.5339260435711*LN(R21) + 509.962584823391,IF(ISNUMBER(SEARCH("z = 5",$I$8)),-69.8967505634618*LN(R21) + 439.365954460171,IF(ISNUMBER(SEARCH("z = 2",$I$8)),--56.8465017510169*LN(R21) + 337.287392223188,IF(ISNUMBER(SEARCH("z = 1",$I$8)),-46.1392672094508*LN(R21) + 258.848700221879,IF(ISNUMBER(SEARCH("z = 0.5",$I$8)),-33.5280268973184*LN(R21) + 178.155784539652))))),"")</f>
        <v/>
      </c>
      <c r="T21" s="153">
        <f t="shared" ref="T21:T84" si="10">IFERROR(J21*S21,0)</f>
        <v>0</v>
      </c>
      <c r="U21" s="161" t="str">
        <f t="shared" ref="U21:U84" si="11">IF(ISBLANK(N21),"",IF(K21&lt;=P21,"genügt","Detaildimensionierung nötig"))</f>
        <v/>
      </c>
      <c r="V21" s="162"/>
      <c r="W21" s="123"/>
      <c r="X21" s="122"/>
    </row>
    <row r="22" spans="1:24" x14ac:dyDescent="0.2">
      <c r="A22" s="102" t="str">
        <f>IF(ISBLANK('TAB-B. Zulässigkeitsprüfung'!A23),"",'TAB-B. Zulässigkeitsprüfung'!A23)</f>
        <v/>
      </c>
      <c r="B22" s="147" t="str">
        <f>IF(ISBLANK('TAB-B. Zulässigkeitsprüfung'!C23),"",'TAB-B. Zulässigkeitsprüfung'!C23)</f>
        <v/>
      </c>
      <c r="C22" s="148" t="str">
        <f>IF(ISBLANK('TAB-B. Zulässigkeitsprüfung'!D23),"",'TAB-B. Zulässigkeitsprüfung'!D23)</f>
        <v/>
      </c>
      <c r="D22" s="179"/>
      <c r="E22" s="147" t="str">
        <f t="shared" si="0"/>
        <v/>
      </c>
      <c r="F22" s="148" t="str">
        <f t="shared" si="1"/>
        <v/>
      </c>
      <c r="G22" s="149"/>
      <c r="H22" s="150" t="str">
        <f t="shared" si="2"/>
        <v/>
      </c>
      <c r="I22" s="151" t="str">
        <f t="shared" ref="I22:I84" si="12">IFERROR((C22*D22)+(F22*G22),"")</f>
        <v/>
      </c>
      <c r="J22" s="152" t="str">
        <f t="shared" si="3"/>
        <v/>
      </c>
      <c r="K22" s="153" t="str">
        <f t="shared" si="4"/>
        <v/>
      </c>
      <c r="L22" s="154" t="str">
        <f>IF(ISBLANK('TAB-B. Zulässigkeitsprüfung'!G23),"",'TAB-B. Zulässigkeitsprüfung'!G23)</f>
        <v/>
      </c>
      <c r="M22" s="155" t="str">
        <f>IF(ISBLANK('TAB-B. Zulässigkeitsprüfung'!H23),"",'TAB-B. Zulässigkeitsprüfung'!H23)</f>
        <v/>
      </c>
      <c r="N22" s="157"/>
      <c r="O22" s="151">
        <f t="shared" si="5"/>
        <v>0</v>
      </c>
      <c r="P22" s="153" t="str">
        <f t="shared" si="6"/>
        <v/>
      </c>
      <c r="Q22" s="101" t="str">
        <f t="shared" si="7"/>
        <v/>
      </c>
      <c r="R22" s="150" t="str">
        <f t="shared" si="8"/>
        <v/>
      </c>
      <c r="S22" s="158" t="str">
        <f t="shared" si="9"/>
        <v/>
      </c>
      <c r="T22" s="153">
        <f t="shared" si="10"/>
        <v>0</v>
      </c>
      <c r="U22" s="161" t="str">
        <f t="shared" si="11"/>
        <v/>
      </c>
      <c r="V22" s="162"/>
      <c r="W22" s="123"/>
      <c r="X22" s="122"/>
    </row>
    <row r="23" spans="1:24" x14ac:dyDescent="0.2">
      <c r="A23" s="102" t="str">
        <f>IF(ISBLANK('TAB-B. Zulässigkeitsprüfung'!A24),"",'TAB-B. Zulässigkeitsprüfung'!A24)</f>
        <v/>
      </c>
      <c r="B23" s="147" t="str">
        <f>IF(ISBLANK('TAB-B. Zulässigkeitsprüfung'!C24),"",'TAB-B. Zulässigkeitsprüfung'!C24)</f>
        <v/>
      </c>
      <c r="C23" s="148" t="str">
        <f>IF(ISBLANK('TAB-B. Zulässigkeitsprüfung'!D24),"",'TAB-B. Zulässigkeitsprüfung'!D24)</f>
        <v/>
      </c>
      <c r="D23" s="179"/>
      <c r="E23" s="147" t="str">
        <f t="shared" si="0"/>
        <v/>
      </c>
      <c r="F23" s="148" t="str">
        <f t="shared" si="1"/>
        <v/>
      </c>
      <c r="G23" s="149"/>
      <c r="H23" s="150" t="str">
        <f t="shared" si="2"/>
        <v/>
      </c>
      <c r="I23" s="151" t="str">
        <f t="shared" si="12"/>
        <v/>
      </c>
      <c r="J23" s="152" t="str">
        <f t="shared" si="3"/>
        <v/>
      </c>
      <c r="K23" s="153" t="str">
        <f t="shared" si="4"/>
        <v/>
      </c>
      <c r="L23" s="154" t="str">
        <f>IF(ISBLANK('TAB-B. Zulässigkeitsprüfung'!G24),"",'TAB-B. Zulässigkeitsprüfung'!G24)</f>
        <v/>
      </c>
      <c r="M23" s="155" t="str">
        <f>IF(ISBLANK('TAB-B. Zulässigkeitsprüfung'!H24),"",'TAB-B. Zulässigkeitsprüfung'!H24)</f>
        <v/>
      </c>
      <c r="N23" s="157"/>
      <c r="O23" s="151">
        <f t="shared" si="5"/>
        <v>0</v>
      </c>
      <c r="P23" s="153" t="str">
        <f t="shared" si="6"/>
        <v/>
      </c>
      <c r="Q23" s="101" t="str">
        <f t="shared" si="7"/>
        <v/>
      </c>
      <c r="R23" s="150" t="str">
        <f t="shared" si="8"/>
        <v/>
      </c>
      <c r="S23" s="158" t="str">
        <f t="shared" si="9"/>
        <v/>
      </c>
      <c r="T23" s="153">
        <f t="shared" si="10"/>
        <v>0</v>
      </c>
      <c r="U23" s="161" t="str">
        <f t="shared" si="11"/>
        <v/>
      </c>
      <c r="V23" s="162"/>
      <c r="W23" s="123"/>
      <c r="X23" s="122"/>
    </row>
    <row r="24" spans="1:24" x14ac:dyDescent="0.2">
      <c r="A24" s="102" t="str">
        <f>IF(ISBLANK('TAB-B. Zulässigkeitsprüfung'!A25),"",'TAB-B. Zulässigkeitsprüfung'!A25)</f>
        <v/>
      </c>
      <c r="B24" s="147" t="str">
        <f>IF(ISBLANK('TAB-B. Zulässigkeitsprüfung'!C25),"",'TAB-B. Zulässigkeitsprüfung'!C25)</f>
        <v/>
      </c>
      <c r="C24" s="148" t="str">
        <f>IF(ISBLANK('TAB-B. Zulässigkeitsprüfung'!D25),"",'TAB-B. Zulässigkeitsprüfung'!D25)</f>
        <v/>
      </c>
      <c r="D24" s="179"/>
      <c r="E24" s="147" t="str">
        <f t="shared" si="0"/>
        <v/>
      </c>
      <c r="F24" s="148" t="str">
        <f t="shared" si="1"/>
        <v/>
      </c>
      <c r="G24" s="149"/>
      <c r="H24" s="150" t="str">
        <f t="shared" si="2"/>
        <v/>
      </c>
      <c r="I24" s="151" t="str">
        <f t="shared" si="12"/>
        <v/>
      </c>
      <c r="J24" s="152" t="str">
        <f t="shared" si="3"/>
        <v/>
      </c>
      <c r="K24" s="153" t="str">
        <f t="shared" si="4"/>
        <v/>
      </c>
      <c r="L24" s="154" t="str">
        <f>IF(ISBLANK('TAB-B. Zulässigkeitsprüfung'!G25),"",'TAB-B. Zulässigkeitsprüfung'!G25)</f>
        <v/>
      </c>
      <c r="M24" s="155" t="str">
        <f>IF(ISBLANK('TAB-B. Zulässigkeitsprüfung'!H25),"",'TAB-B. Zulässigkeitsprüfung'!H25)</f>
        <v/>
      </c>
      <c r="N24" s="157"/>
      <c r="O24" s="151">
        <f t="shared" si="5"/>
        <v>0</v>
      </c>
      <c r="P24" s="153" t="str">
        <f t="shared" si="6"/>
        <v/>
      </c>
      <c r="Q24" s="101" t="str">
        <f t="shared" si="7"/>
        <v/>
      </c>
      <c r="R24" s="150" t="str">
        <f t="shared" si="8"/>
        <v/>
      </c>
      <c r="S24" s="158" t="str">
        <f t="shared" si="9"/>
        <v/>
      </c>
      <c r="T24" s="153">
        <f t="shared" si="10"/>
        <v>0</v>
      </c>
      <c r="U24" s="161" t="str">
        <f t="shared" si="11"/>
        <v/>
      </c>
      <c r="V24" s="162"/>
      <c r="W24" s="123"/>
      <c r="X24" s="122"/>
    </row>
    <row r="25" spans="1:24" x14ac:dyDescent="0.2">
      <c r="A25" s="102" t="str">
        <f>IF(ISBLANK('TAB-B. Zulässigkeitsprüfung'!A26),"",'TAB-B. Zulässigkeitsprüfung'!A26)</f>
        <v/>
      </c>
      <c r="B25" s="147" t="str">
        <f>IF(ISBLANK('TAB-B. Zulässigkeitsprüfung'!C26),"",'TAB-B. Zulässigkeitsprüfung'!C26)</f>
        <v/>
      </c>
      <c r="C25" s="148" t="str">
        <f>IF(ISBLANK('TAB-B. Zulässigkeitsprüfung'!D26),"",'TAB-B. Zulässigkeitsprüfung'!D26)</f>
        <v/>
      </c>
      <c r="D25" s="179"/>
      <c r="E25" s="147" t="str">
        <f t="shared" si="0"/>
        <v/>
      </c>
      <c r="F25" s="148" t="str">
        <f t="shared" si="1"/>
        <v/>
      </c>
      <c r="G25" s="149"/>
      <c r="H25" s="150" t="str">
        <f t="shared" si="2"/>
        <v/>
      </c>
      <c r="I25" s="151" t="str">
        <f t="shared" si="12"/>
        <v/>
      </c>
      <c r="J25" s="152" t="str">
        <f t="shared" si="3"/>
        <v/>
      </c>
      <c r="K25" s="153" t="str">
        <f t="shared" si="4"/>
        <v/>
      </c>
      <c r="L25" s="154" t="str">
        <f>IF(ISBLANK('TAB-B. Zulässigkeitsprüfung'!G26),"",'TAB-B. Zulässigkeitsprüfung'!G26)</f>
        <v/>
      </c>
      <c r="M25" s="155" t="str">
        <f>IF(ISBLANK('TAB-B. Zulässigkeitsprüfung'!H26),"",'TAB-B. Zulässigkeitsprüfung'!H26)</f>
        <v/>
      </c>
      <c r="N25" s="157"/>
      <c r="O25" s="151">
        <f t="shared" si="5"/>
        <v>0</v>
      </c>
      <c r="P25" s="153" t="str">
        <f t="shared" si="6"/>
        <v/>
      </c>
      <c r="Q25" s="101" t="str">
        <f t="shared" si="7"/>
        <v/>
      </c>
      <c r="R25" s="150" t="str">
        <f t="shared" si="8"/>
        <v/>
      </c>
      <c r="S25" s="158" t="str">
        <f t="shared" si="9"/>
        <v/>
      </c>
      <c r="T25" s="153">
        <f t="shared" si="10"/>
        <v>0</v>
      </c>
      <c r="U25" s="161" t="str">
        <f t="shared" si="11"/>
        <v/>
      </c>
      <c r="V25" s="162"/>
      <c r="W25" s="123"/>
      <c r="X25" s="122"/>
    </row>
    <row r="26" spans="1:24" x14ac:dyDescent="0.2">
      <c r="A26" s="102" t="str">
        <f>IF(ISBLANK('TAB-B. Zulässigkeitsprüfung'!A27),"",'TAB-B. Zulässigkeitsprüfung'!A27)</f>
        <v/>
      </c>
      <c r="B26" s="147" t="str">
        <f>IF(ISBLANK('TAB-B. Zulässigkeitsprüfung'!C27),"",'TAB-B. Zulässigkeitsprüfung'!C27)</f>
        <v/>
      </c>
      <c r="C26" s="148" t="str">
        <f>IF(ISBLANK('TAB-B. Zulässigkeitsprüfung'!D27),"",'TAB-B. Zulässigkeitsprüfung'!D27)</f>
        <v/>
      </c>
      <c r="D26" s="179"/>
      <c r="E26" s="147" t="str">
        <f t="shared" si="0"/>
        <v/>
      </c>
      <c r="F26" s="148" t="str">
        <f t="shared" si="1"/>
        <v/>
      </c>
      <c r="G26" s="149"/>
      <c r="H26" s="150" t="str">
        <f t="shared" si="2"/>
        <v/>
      </c>
      <c r="I26" s="151" t="str">
        <f t="shared" si="12"/>
        <v/>
      </c>
      <c r="J26" s="152" t="str">
        <f t="shared" si="3"/>
        <v/>
      </c>
      <c r="K26" s="153" t="str">
        <f t="shared" si="4"/>
        <v/>
      </c>
      <c r="L26" s="154" t="str">
        <f>IF(ISBLANK('TAB-B. Zulässigkeitsprüfung'!G27),"",'TAB-B. Zulässigkeitsprüfung'!G27)</f>
        <v/>
      </c>
      <c r="M26" s="155" t="str">
        <f>IF(ISBLANK('TAB-B. Zulässigkeitsprüfung'!H27),"",'TAB-B. Zulässigkeitsprüfung'!H27)</f>
        <v/>
      </c>
      <c r="N26" s="157"/>
      <c r="O26" s="151">
        <f t="shared" si="5"/>
        <v>0</v>
      </c>
      <c r="P26" s="153" t="str">
        <f t="shared" si="6"/>
        <v/>
      </c>
      <c r="Q26" s="101" t="str">
        <f t="shared" si="7"/>
        <v/>
      </c>
      <c r="R26" s="150" t="str">
        <f t="shared" si="8"/>
        <v/>
      </c>
      <c r="S26" s="158" t="str">
        <f t="shared" si="9"/>
        <v/>
      </c>
      <c r="T26" s="153">
        <f t="shared" si="10"/>
        <v>0</v>
      </c>
      <c r="U26" s="161" t="str">
        <f t="shared" si="11"/>
        <v/>
      </c>
      <c r="V26" s="162"/>
      <c r="W26" s="123"/>
      <c r="X26" s="122"/>
    </row>
    <row r="27" spans="1:24" x14ac:dyDescent="0.2">
      <c r="A27" s="102" t="str">
        <f>IF(ISBLANK('TAB-B. Zulässigkeitsprüfung'!A28),"",'TAB-B. Zulässigkeitsprüfung'!A28)</f>
        <v/>
      </c>
      <c r="B27" s="147" t="str">
        <f>IF(ISBLANK('TAB-B. Zulässigkeitsprüfung'!C28),"",'TAB-B. Zulässigkeitsprüfung'!C28)</f>
        <v/>
      </c>
      <c r="C27" s="148" t="str">
        <f>IF(ISBLANK('TAB-B. Zulässigkeitsprüfung'!D28),"",'TAB-B. Zulässigkeitsprüfung'!D28)</f>
        <v/>
      </c>
      <c r="D27" s="179"/>
      <c r="E27" s="147" t="str">
        <f t="shared" si="0"/>
        <v/>
      </c>
      <c r="F27" s="148" t="str">
        <f t="shared" si="1"/>
        <v/>
      </c>
      <c r="G27" s="149"/>
      <c r="H27" s="150" t="str">
        <f t="shared" si="2"/>
        <v/>
      </c>
      <c r="I27" s="151" t="str">
        <f t="shared" si="12"/>
        <v/>
      </c>
      <c r="J27" s="152" t="str">
        <f t="shared" si="3"/>
        <v/>
      </c>
      <c r="K27" s="153" t="str">
        <f t="shared" si="4"/>
        <v/>
      </c>
      <c r="L27" s="154" t="str">
        <f>IF(ISBLANK('TAB-B. Zulässigkeitsprüfung'!G28),"",'TAB-B. Zulässigkeitsprüfung'!G28)</f>
        <v/>
      </c>
      <c r="M27" s="155" t="str">
        <f>IF(ISBLANK('TAB-B. Zulässigkeitsprüfung'!H28),"",'TAB-B. Zulässigkeitsprüfung'!H28)</f>
        <v/>
      </c>
      <c r="N27" s="157"/>
      <c r="O27" s="151">
        <f t="shared" si="5"/>
        <v>0</v>
      </c>
      <c r="P27" s="153" t="str">
        <f t="shared" si="6"/>
        <v/>
      </c>
      <c r="Q27" s="101" t="str">
        <f t="shared" si="7"/>
        <v/>
      </c>
      <c r="R27" s="150" t="str">
        <f t="shared" si="8"/>
        <v/>
      </c>
      <c r="S27" s="158" t="str">
        <f t="shared" si="9"/>
        <v/>
      </c>
      <c r="T27" s="153">
        <f t="shared" si="10"/>
        <v>0</v>
      </c>
      <c r="U27" s="161" t="str">
        <f t="shared" si="11"/>
        <v/>
      </c>
      <c r="V27" s="162"/>
      <c r="W27" s="123"/>
      <c r="X27" s="122"/>
    </row>
    <row r="28" spans="1:24" x14ac:dyDescent="0.2">
      <c r="A28" s="102" t="str">
        <f>IF(ISBLANK('TAB-B. Zulässigkeitsprüfung'!A29),"",'TAB-B. Zulässigkeitsprüfung'!A29)</f>
        <v/>
      </c>
      <c r="B28" s="147" t="str">
        <f>IF(ISBLANK('TAB-B. Zulässigkeitsprüfung'!C29),"",'TAB-B. Zulässigkeitsprüfung'!C29)</f>
        <v/>
      </c>
      <c r="C28" s="148" t="str">
        <f>IF(ISBLANK('TAB-B. Zulässigkeitsprüfung'!D29),"",'TAB-B. Zulässigkeitsprüfung'!D29)</f>
        <v/>
      </c>
      <c r="D28" s="179"/>
      <c r="E28" s="147" t="str">
        <f t="shared" si="0"/>
        <v/>
      </c>
      <c r="F28" s="148" t="str">
        <f t="shared" si="1"/>
        <v/>
      </c>
      <c r="G28" s="149"/>
      <c r="H28" s="150" t="str">
        <f t="shared" si="2"/>
        <v/>
      </c>
      <c r="I28" s="151" t="str">
        <f t="shared" si="12"/>
        <v/>
      </c>
      <c r="J28" s="152" t="str">
        <f t="shared" si="3"/>
        <v/>
      </c>
      <c r="K28" s="153" t="str">
        <f t="shared" si="4"/>
        <v/>
      </c>
      <c r="L28" s="154" t="str">
        <f>IF(ISBLANK('TAB-B. Zulässigkeitsprüfung'!G29),"",'TAB-B. Zulässigkeitsprüfung'!G29)</f>
        <v/>
      </c>
      <c r="M28" s="155" t="str">
        <f>IF(ISBLANK('TAB-B. Zulässigkeitsprüfung'!H29),"",'TAB-B. Zulässigkeitsprüfung'!H29)</f>
        <v/>
      </c>
      <c r="N28" s="157"/>
      <c r="O28" s="151">
        <f t="shared" si="5"/>
        <v>0</v>
      </c>
      <c r="P28" s="153" t="str">
        <f t="shared" si="6"/>
        <v/>
      </c>
      <c r="Q28" s="101" t="str">
        <f t="shared" si="7"/>
        <v/>
      </c>
      <c r="R28" s="150" t="str">
        <f t="shared" si="8"/>
        <v/>
      </c>
      <c r="S28" s="158" t="str">
        <f t="shared" si="9"/>
        <v/>
      </c>
      <c r="T28" s="153">
        <f t="shared" si="10"/>
        <v>0</v>
      </c>
      <c r="U28" s="161" t="str">
        <f t="shared" si="11"/>
        <v/>
      </c>
      <c r="V28" s="162"/>
      <c r="W28" s="123"/>
      <c r="X28" s="122"/>
    </row>
    <row r="29" spans="1:24" x14ac:dyDescent="0.2">
      <c r="A29" s="102" t="str">
        <f>IF(ISBLANK('TAB-B. Zulässigkeitsprüfung'!A30),"",'TAB-B. Zulässigkeitsprüfung'!A30)</f>
        <v/>
      </c>
      <c r="B29" s="147" t="str">
        <f>IF(ISBLANK('TAB-B. Zulässigkeitsprüfung'!C30),"",'TAB-B. Zulässigkeitsprüfung'!C30)</f>
        <v/>
      </c>
      <c r="C29" s="148" t="str">
        <f>IF(ISBLANK('TAB-B. Zulässigkeitsprüfung'!D30),"",'TAB-B. Zulässigkeitsprüfung'!D30)</f>
        <v/>
      </c>
      <c r="D29" s="179"/>
      <c r="E29" s="147" t="str">
        <f t="shared" si="0"/>
        <v/>
      </c>
      <c r="F29" s="148" t="str">
        <f t="shared" si="1"/>
        <v/>
      </c>
      <c r="G29" s="149"/>
      <c r="H29" s="150" t="str">
        <f t="shared" si="2"/>
        <v/>
      </c>
      <c r="I29" s="151" t="str">
        <f t="shared" si="12"/>
        <v/>
      </c>
      <c r="J29" s="152" t="str">
        <f t="shared" si="3"/>
        <v/>
      </c>
      <c r="K29" s="153" t="str">
        <f t="shared" si="4"/>
        <v/>
      </c>
      <c r="L29" s="154" t="str">
        <f>IF(ISBLANK('TAB-B. Zulässigkeitsprüfung'!G30),"",'TAB-B. Zulässigkeitsprüfung'!G30)</f>
        <v/>
      </c>
      <c r="M29" s="155" t="str">
        <f>IF(ISBLANK('TAB-B. Zulässigkeitsprüfung'!H30),"",'TAB-B. Zulässigkeitsprüfung'!H30)</f>
        <v/>
      </c>
      <c r="N29" s="157"/>
      <c r="O29" s="151">
        <f t="shared" si="5"/>
        <v>0</v>
      </c>
      <c r="P29" s="153" t="str">
        <f t="shared" si="6"/>
        <v/>
      </c>
      <c r="Q29" s="101" t="str">
        <f t="shared" si="7"/>
        <v/>
      </c>
      <c r="R29" s="150" t="str">
        <f t="shared" si="8"/>
        <v/>
      </c>
      <c r="S29" s="158" t="str">
        <f t="shared" si="9"/>
        <v/>
      </c>
      <c r="T29" s="153">
        <f t="shared" si="10"/>
        <v>0</v>
      </c>
      <c r="U29" s="161" t="str">
        <f t="shared" si="11"/>
        <v/>
      </c>
      <c r="V29" s="162"/>
      <c r="W29" s="123"/>
      <c r="X29" s="122"/>
    </row>
    <row r="30" spans="1:24" x14ac:dyDescent="0.2">
      <c r="A30" s="102" t="str">
        <f>IF(ISBLANK('TAB-B. Zulässigkeitsprüfung'!A31),"",'TAB-B. Zulässigkeitsprüfung'!A31)</f>
        <v/>
      </c>
      <c r="B30" s="147" t="str">
        <f>IF(ISBLANK('TAB-B. Zulässigkeitsprüfung'!C31),"",'TAB-B. Zulässigkeitsprüfung'!C31)</f>
        <v/>
      </c>
      <c r="C30" s="148" t="str">
        <f>IF(ISBLANK('TAB-B. Zulässigkeitsprüfung'!D31),"",'TAB-B. Zulässigkeitsprüfung'!D31)</f>
        <v/>
      </c>
      <c r="D30" s="179"/>
      <c r="E30" s="147" t="str">
        <f t="shared" si="0"/>
        <v/>
      </c>
      <c r="F30" s="148" t="str">
        <f t="shared" si="1"/>
        <v/>
      </c>
      <c r="G30" s="149"/>
      <c r="H30" s="150" t="str">
        <f t="shared" si="2"/>
        <v/>
      </c>
      <c r="I30" s="151" t="str">
        <f t="shared" si="12"/>
        <v/>
      </c>
      <c r="J30" s="152" t="str">
        <f t="shared" si="3"/>
        <v/>
      </c>
      <c r="K30" s="153" t="str">
        <f t="shared" si="4"/>
        <v/>
      </c>
      <c r="L30" s="154" t="str">
        <f>IF(ISBLANK('TAB-B. Zulässigkeitsprüfung'!G31),"",'TAB-B. Zulässigkeitsprüfung'!G31)</f>
        <v/>
      </c>
      <c r="M30" s="155" t="str">
        <f>IF(ISBLANK('TAB-B. Zulässigkeitsprüfung'!H31),"",'TAB-B. Zulässigkeitsprüfung'!H31)</f>
        <v/>
      </c>
      <c r="N30" s="157"/>
      <c r="O30" s="151">
        <f t="shared" si="5"/>
        <v>0</v>
      </c>
      <c r="P30" s="153" t="str">
        <f t="shared" si="6"/>
        <v/>
      </c>
      <c r="Q30" s="101" t="str">
        <f t="shared" si="7"/>
        <v/>
      </c>
      <c r="R30" s="150" t="str">
        <f t="shared" si="8"/>
        <v/>
      </c>
      <c r="S30" s="158" t="str">
        <f t="shared" si="9"/>
        <v/>
      </c>
      <c r="T30" s="153">
        <f t="shared" si="10"/>
        <v>0</v>
      </c>
      <c r="U30" s="161" t="str">
        <f t="shared" si="11"/>
        <v/>
      </c>
      <c r="V30" s="162"/>
      <c r="W30" s="123"/>
      <c r="X30" s="122"/>
    </row>
    <row r="31" spans="1:24" x14ac:dyDescent="0.2">
      <c r="A31" s="102" t="str">
        <f>IF(ISBLANK('TAB-B. Zulässigkeitsprüfung'!A32),"",'TAB-B. Zulässigkeitsprüfung'!A32)</f>
        <v/>
      </c>
      <c r="B31" s="147" t="str">
        <f>IF(ISBLANK('TAB-B. Zulässigkeitsprüfung'!C32),"",'TAB-B. Zulässigkeitsprüfung'!C32)</f>
        <v/>
      </c>
      <c r="C31" s="148" t="str">
        <f>IF(ISBLANK('TAB-B. Zulässigkeitsprüfung'!D32),"",'TAB-B. Zulässigkeitsprüfung'!D32)</f>
        <v/>
      </c>
      <c r="D31" s="179"/>
      <c r="E31" s="147" t="str">
        <f t="shared" si="0"/>
        <v/>
      </c>
      <c r="F31" s="148" t="str">
        <f t="shared" si="1"/>
        <v/>
      </c>
      <c r="G31" s="149"/>
      <c r="H31" s="150" t="str">
        <f t="shared" si="2"/>
        <v/>
      </c>
      <c r="I31" s="151" t="str">
        <f t="shared" si="12"/>
        <v/>
      </c>
      <c r="J31" s="152" t="str">
        <f t="shared" si="3"/>
        <v/>
      </c>
      <c r="K31" s="153" t="str">
        <f t="shared" si="4"/>
        <v/>
      </c>
      <c r="L31" s="154" t="str">
        <f>IF(ISBLANK('TAB-B. Zulässigkeitsprüfung'!G32),"",'TAB-B. Zulässigkeitsprüfung'!G32)</f>
        <v/>
      </c>
      <c r="M31" s="155" t="str">
        <f>IF(ISBLANK('TAB-B. Zulässigkeitsprüfung'!H32),"",'TAB-B. Zulässigkeitsprüfung'!H32)</f>
        <v/>
      </c>
      <c r="N31" s="157"/>
      <c r="O31" s="151">
        <f t="shared" si="5"/>
        <v>0</v>
      </c>
      <c r="P31" s="153" t="str">
        <f t="shared" si="6"/>
        <v/>
      </c>
      <c r="Q31" s="101" t="str">
        <f t="shared" si="7"/>
        <v/>
      </c>
      <c r="R31" s="150" t="str">
        <f t="shared" si="8"/>
        <v/>
      </c>
      <c r="S31" s="158" t="str">
        <f t="shared" si="9"/>
        <v/>
      </c>
      <c r="T31" s="153">
        <f t="shared" si="10"/>
        <v>0</v>
      </c>
      <c r="U31" s="161" t="str">
        <f t="shared" si="11"/>
        <v/>
      </c>
      <c r="V31" s="162"/>
      <c r="W31" s="123"/>
      <c r="X31" s="122"/>
    </row>
    <row r="32" spans="1:24" x14ac:dyDescent="0.2">
      <c r="A32" s="102" t="str">
        <f>IF(ISBLANK('TAB-B. Zulässigkeitsprüfung'!A33),"",'TAB-B. Zulässigkeitsprüfung'!A33)</f>
        <v/>
      </c>
      <c r="B32" s="147" t="str">
        <f>IF(ISBLANK('TAB-B. Zulässigkeitsprüfung'!C33),"",'TAB-B. Zulässigkeitsprüfung'!C33)</f>
        <v/>
      </c>
      <c r="C32" s="148" t="str">
        <f>IF(ISBLANK('TAB-B. Zulässigkeitsprüfung'!D33),"",'TAB-B. Zulässigkeitsprüfung'!D33)</f>
        <v/>
      </c>
      <c r="D32" s="179"/>
      <c r="E32" s="147" t="str">
        <f t="shared" si="0"/>
        <v/>
      </c>
      <c r="F32" s="148" t="str">
        <f t="shared" si="1"/>
        <v/>
      </c>
      <c r="G32" s="149"/>
      <c r="H32" s="150" t="str">
        <f t="shared" si="2"/>
        <v/>
      </c>
      <c r="I32" s="151" t="str">
        <f t="shared" si="12"/>
        <v/>
      </c>
      <c r="J32" s="152" t="str">
        <f t="shared" si="3"/>
        <v/>
      </c>
      <c r="K32" s="153" t="str">
        <f t="shared" si="4"/>
        <v/>
      </c>
      <c r="L32" s="154" t="str">
        <f>IF(ISBLANK('TAB-B. Zulässigkeitsprüfung'!G33),"",'TAB-B. Zulässigkeitsprüfung'!G33)</f>
        <v/>
      </c>
      <c r="M32" s="155" t="str">
        <f>IF(ISBLANK('TAB-B. Zulässigkeitsprüfung'!H33),"",'TAB-B. Zulässigkeitsprüfung'!H33)</f>
        <v/>
      </c>
      <c r="N32" s="157"/>
      <c r="O32" s="151">
        <f t="shared" si="5"/>
        <v>0</v>
      </c>
      <c r="P32" s="153" t="str">
        <f t="shared" si="6"/>
        <v/>
      </c>
      <c r="Q32" s="101" t="str">
        <f t="shared" si="7"/>
        <v/>
      </c>
      <c r="R32" s="150" t="str">
        <f t="shared" si="8"/>
        <v/>
      </c>
      <c r="S32" s="158" t="str">
        <f t="shared" si="9"/>
        <v/>
      </c>
      <c r="T32" s="153">
        <f t="shared" si="10"/>
        <v>0</v>
      </c>
      <c r="U32" s="161" t="str">
        <f t="shared" si="11"/>
        <v/>
      </c>
      <c r="V32" s="162"/>
      <c r="W32" s="123"/>
      <c r="X32" s="122"/>
    </row>
    <row r="33" spans="1:24" x14ac:dyDescent="0.2">
      <c r="A33" s="102" t="str">
        <f>IF(ISBLANK('TAB-B. Zulässigkeitsprüfung'!A34),"",'TAB-B. Zulässigkeitsprüfung'!A34)</f>
        <v/>
      </c>
      <c r="B33" s="147" t="str">
        <f>IF(ISBLANK('TAB-B. Zulässigkeitsprüfung'!C34),"",'TAB-B. Zulässigkeitsprüfung'!C34)</f>
        <v/>
      </c>
      <c r="C33" s="148" t="str">
        <f>IF(ISBLANK('TAB-B. Zulässigkeitsprüfung'!D34),"",'TAB-B. Zulässigkeitsprüfung'!D34)</f>
        <v/>
      </c>
      <c r="D33" s="179"/>
      <c r="E33" s="147" t="str">
        <f t="shared" si="0"/>
        <v/>
      </c>
      <c r="F33" s="148" t="str">
        <f t="shared" si="1"/>
        <v/>
      </c>
      <c r="G33" s="149"/>
      <c r="H33" s="150" t="str">
        <f t="shared" si="2"/>
        <v/>
      </c>
      <c r="I33" s="151" t="str">
        <f t="shared" si="12"/>
        <v/>
      </c>
      <c r="J33" s="152" t="str">
        <f t="shared" si="3"/>
        <v/>
      </c>
      <c r="K33" s="153" t="str">
        <f t="shared" si="4"/>
        <v/>
      </c>
      <c r="L33" s="154" t="str">
        <f>IF(ISBLANK('TAB-B. Zulässigkeitsprüfung'!G34),"",'TAB-B. Zulässigkeitsprüfung'!G34)</f>
        <v/>
      </c>
      <c r="M33" s="155" t="str">
        <f>IF(ISBLANK('TAB-B. Zulässigkeitsprüfung'!H34),"",'TAB-B. Zulässigkeitsprüfung'!H34)</f>
        <v/>
      </c>
      <c r="N33" s="157"/>
      <c r="O33" s="151">
        <f t="shared" si="5"/>
        <v>0</v>
      </c>
      <c r="P33" s="153" t="str">
        <f t="shared" si="6"/>
        <v/>
      </c>
      <c r="Q33" s="101" t="str">
        <f t="shared" si="7"/>
        <v/>
      </c>
      <c r="R33" s="150" t="str">
        <f t="shared" si="8"/>
        <v/>
      </c>
      <c r="S33" s="158" t="str">
        <f t="shared" si="9"/>
        <v/>
      </c>
      <c r="T33" s="153">
        <f t="shared" si="10"/>
        <v>0</v>
      </c>
      <c r="U33" s="161" t="str">
        <f t="shared" si="11"/>
        <v/>
      </c>
      <c r="V33" s="162"/>
      <c r="W33" s="123"/>
      <c r="X33" s="122"/>
    </row>
    <row r="34" spans="1:24" x14ac:dyDescent="0.2">
      <c r="A34" s="102" t="str">
        <f>IF(ISBLANK('TAB-B. Zulässigkeitsprüfung'!A35),"",'TAB-B. Zulässigkeitsprüfung'!A35)</f>
        <v/>
      </c>
      <c r="B34" s="147" t="str">
        <f>IF(ISBLANK('TAB-B. Zulässigkeitsprüfung'!C35),"",'TAB-B. Zulässigkeitsprüfung'!C35)</f>
        <v/>
      </c>
      <c r="C34" s="148" t="str">
        <f>IF(ISBLANK('TAB-B. Zulässigkeitsprüfung'!D35),"",'TAB-B. Zulässigkeitsprüfung'!D35)</f>
        <v/>
      </c>
      <c r="D34" s="179"/>
      <c r="E34" s="147" t="str">
        <f t="shared" si="0"/>
        <v/>
      </c>
      <c r="F34" s="148" t="str">
        <f t="shared" si="1"/>
        <v/>
      </c>
      <c r="G34" s="149"/>
      <c r="H34" s="150" t="str">
        <f t="shared" si="2"/>
        <v/>
      </c>
      <c r="I34" s="151" t="str">
        <f t="shared" si="12"/>
        <v/>
      </c>
      <c r="J34" s="152" t="str">
        <f t="shared" si="3"/>
        <v/>
      </c>
      <c r="K34" s="153" t="str">
        <f t="shared" si="4"/>
        <v/>
      </c>
      <c r="L34" s="154" t="str">
        <f>IF(ISBLANK('TAB-B. Zulässigkeitsprüfung'!G35),"",'TAB-B. Zulässigkeitsprüfung'!G35)</f>
        <v/>
      </c>
      <c r="M34" s="155" t="str">
        <f>IF(ISBLANK('TAB-B. Zulässigkeitsprüfung'!H35),"",'TAB-B. Zulässigkeitsprüfung'!H35)</f>
        <v/>
      </c>
      <c r="N34" s="157"/>
      <c r="O34" s="151">
        <f t="shared" si="5"/>
        <v>0</v>
      </c>
      <c r="P34" s="153" t="str">
        <f t="shared" si="6"/>
        <v/>
      </c>
      <c r="Q34" s="101" t="str">
        <f t="shared" si="7"/>
        <v/>
      </c>
      <c r="R34" s="150" t="str">
        <f t="shared" si="8"/>
        <v/>
      </c>
      <c r="S34" s="158" t="str">
        <f t="shared" si="9"/>
        <v/>
      </c>
      <c r="T34" s="153">
        <f t="shared" si="10"/>
        <v>0</v>
      </c>
      <c r="U34" s="161" t="str">
        <f t="shared" si="11"/>
        <v/>
      </c>
      <c r="V34" s="162"/>
      <c r="W34" s="123"/>
      <c r="X34" s="122"/>
    </row>
    <row r="35" spans="1:24" x14ac:dyDescent="0.2">
      <c r="A35" s="102" t="str">
        <f>IF(ISBLANK('TAB-B. Zulässigkeitsprüfung'!A36),"",'TAB-B. Zulässigkeitsprüfung'!A36)</f>
        <v/>
      </c>
      <c r="B35" s="147" t="str">
        <f>IF(ISBLANK('TAB-B. Zulässigkeitsprüfung'!C36),"",'TAB-B. Zulässigkeitsprüfung'!C36)</f>
        <v/>
      </c>
      <c r="C35" s="148" t="str">
        <f>IF(ISBLANK('TAB-B. Zulässigkeitsprüfung'!D36),"",'TAB-B. Zulässigkeitsprüfung'!D36)</f>
        <v/>
      </c>
      <c r="D35" s="179"/>
      <c r="E35" s="147" t="str">
        <f t="shared" si="0"/>
        <v/>
      </c>
      <c r="F35" s="148" t="str">
        <f t="shared" si="1"/>
        <v/>
      </c>
      <c r="G35" s="149"/>
      <c r="H35" s="150" t="str">
        <f t="shared" si="2"/>
        <v/>
      </c>
      <c r="I35" s="151" t="str">
        <f t="shared" si="12"/>
        <v/>
      </c>
      <c r="J35" s="152" t="str">
        <f t="shared" si="3"/>
        <v/>
      </c>
      <c r="K35" s="153" t="str">
        <f t="shared" si="4"/>
        <v/>
      </c>
      <c r="L35" s="154" t="str">
        <f>IF(ISBLANK('TAB-B. Zulässigkeitsprüfung'!G36),"",'TAB-B. Zulässigkeitsprüfung'!G36)</f>
        <v/>
      </c>
      <c r="M35" s="155" t="str">
        <f>IF(ISBLANK('TAB-B. Zulässigkeitsprüfung'!H36),"",'TAB-B. Zulässigkeitsprüfung'!H36)</f>
        <v/>
      </c>
      <c r="N35" s="157"/>
      <c r="O35" s="151">
        <f t="shared" si="5"/>
        <v>0</v>
      </c>
      <c r="P35" s="153" t="str">
        <f t="shared" si="6"/>
        <v/>
      </c>
      <c r="Q35" s="101" t="str">
        <f t="shared" si="7"/>
        <v/>
      </c>
      <c r="R35" s="150" t="str">
        <f t="shared" si="8"/>
        <v/>
      </c>
      <c r="S35" s="158" t="str">
        <f t="shared" si="9"/>
        <v/>
      </c>
      <c r="T35" s="153">
        <f t="shared" si="10"/>
        <v>0</v>
      </c>
      <c r="U35" s="161" t="str">
        <f t="shared" si="11"/>
        <v/>
      </c>
      <c r="V35" s="162"/>
      <c r="W35" s="123"/>
      <c r="X35" s="122"/>
    </row>
    <row r="36" spans="1:24" x14ac:dyDescent="0.2">
      <c r="A36" s="102" t="str">
        <f>IF(ISBLANK('TAB-B. Zulässigkeitsprüfung'!A37),"",'TAB-B. Zulässigkeitsprüfung'!A37)</f>
        <v/>
      </c>
      <c r="B36" s="147" t="str">
        <f>IF(ISBLANK('TAB-B. Zulässigkeitsprüfung'!C37),"",'TAB-B. Zulässigkeitsprüfung'!C37)</f>
        <v/>
      </c>
      <c r="C36" s="148" t="str">
        <f>IF(ISBLANK('TAB-B. Zulässigkeitsprüfung'!D37),"",'TAB-B. Zulässigkeitsprüfung'!D37)</f>
        <v/>
      </c>
      <c r="D36" s="179"/>
      <c r="E36" s="147" t="str">
        <f t="shared" si="0"/>
        <v/>
      </c>
      <c r="F36" s="148" t="str">
        <f t="shared" si="1"/>
        <v/>
      </c>
      <c r="G36" s="149"/>
      <c r="H36" s="150" t="str">
        <f t="shared" si="2"/>
        <v/>
      </c>
      <c r="I36" s="151" t="str">
        <f t="shared" si="12"/>
        <v/>
      </c>
      <c r="J36" s="152" t="str">
        <f t="shared" si="3"/>
        <v/>
      </c>
      <c r="K36" s="153" t="str">
        <f t="shared" si="4"/>
        <v/>
      </c>
      <c r="L36" s="154" t="str">
        <f>IF(ISBLANK('TAB-B. Zulässigkeitsprüfung'!G37),"",'TAB-B. Zulässigkeitsprüfung'!G37)</f>
        <v/>
      </c>
      <c r="M36" s="155" t="str">
        <f>IF(ISBLANK('TAB-B. Zulässigkeitsprüfung'!H37),"",'TAB-B. Zulässigkeitsprüfung'!H37)</f>
        <v/>
      </c>
      <c r="N36" s="157"/>
      <c r="O36" s="151">
        <f t="shared" si="5"/>
        <v>0</v>
      </c>
      <c r="P36" s="153" t="str">
        <f t="shared" si="6"/>
        <v/>
      </c>
      <c r="Q36" s="101" t="str">
        <f t="shared" si="7"/>
        <v/>
      </c>
      <c r="R36" s="150" t="str">
        <f t="shared" si="8"/>
        <v/>
      </c>
      <c r="S36" s="158" t="str">
        <f t="shared" si="9"/>
        <v/>
      </c>
      <c r="T36" s="153">
        <f t="shared" si="10"/>
        <v>0</v>
      </c>
      <c r="U36" s="161" t="str">
        <f t="shared" si="11"/>
        <v/>
      </c>
      <c r="V36" s="162"/>
      <c r="W36" s="123"/>
      <c r="X36" s="122"/>
    </row>
    <row r="37" spans="1:24" x14ac:dyDescent="0.2">
      <c r="A37" s="102" t="str">
        <f>IF(ISBLANK('TAB-B. Zulässigkeitsprüfung'!A38),"",'TAB-B. Zulässigkeitsprüfung'!A38)</f>
        <v/>
      </c>
      <c r="B37" s="147" t="str">
        <f>IF(ISBLANK('TAB-B. Zulässigkeitsprüfung'!C38),"",'TAB-B. Zulässigkeitsprüfung'!C38)</f>
        <v/>
      </c>
      <c r="C37" s="148" t="str">
        <f>IF(ISBLANK('TAB-B. Zulässigkeitsprüfung'!D38),"",'TAB-B. Zulässigkeitsprüfung'!D38)</f>
        <v/>
      </c>
      <c r="D37" s="179"/>
      <c r="E37" s="147" t="str">
        <f t="shared" si="0"/>
        <v/>
      </c>
      <c r="F37" s="148" t="str">
        <f t="shared" si="1"/>
        <v/>
      </c>
      <c r="G37" s="149"/>
      <c r="H37" s="150" t="str">
        <f t="shared" si="2"/>
        <v/>
      </c>
      <c r="I37" s="151" t="str">
        <f t="shared" si="12"/>
        <v/>
      </c>
      <c r="J37" s="152" t="str">
        <f t="shared" si="3"/>
        <v/>
      </c>
      <c r="K37" s="153" t="str">
        <f t="shared" si="4"/>
        <v/>
      </c>
      <c r="L37" s="154" t="str">
        <f>IF(ISBLANK('TAB-B. Zulässigkeitsprüfung'!G38),"",'TAB-B. Zulässigkeitsprüfung'!G38)</f>
        <v/>
      </c>
      <c r="M37" s="155" t="str">
        <f>IF(ISBLANK('TAB-B. Zulässigkeitsprüfung'!H38),"",'TAB-B. Zulässigkeitsprüfung'!H38)</f>
        <v/>
      </c>
      <c r="N37" s="157"/>
      <c r="O37" s="151">
        <f t="shared" si="5"/>
        <v>0</v>
      </c>
      <c r="P37" s="153" t="str">
        <f t="shared" si="6"/>
        <v/>
      </c>
      <c r="Q37" s="101" t="str">
        <f t="shared" si="7"/>
        <v/>
      </c>
      <c r="R37" s="150" t="str">
        <f t="shared" si="8"/>
        <v/>
      </c>
      <c r="S37" s="158" t="str">
        <f t="shared" si="9"/>
        <v/>
      </c>
      <c r="T37" s="153">
        <f t="shared" si="10"/>
        <v>0</v>
      </c>
      <c r="U37" s="161" t="str">
        <f t="shared" si="11"/>
        <v/>
      </c>
      <c r="V37" s="162"/>
      <c r="W37" s="123"/>
      <c r="X37" s="122"/>
    </row>
    <row r="38" spans="1:24" x14ac:dyDescent="0.2">
      <c r="A38" s="102" t="str">
        <f>IF(ISBLANK('TAB-B. Zulässigkeitsprüfung'!A39),"",'TAB-B. Zulässigkeitsprüfung'!A39)</f>
        <v/>
      </c>
      <c r="B38" s="147" t="str">
        <f>IF(ISBLANK('TAB-B. Zulässigkeitsprüfung'!C39),"",'TAB-B. Zulässigkeitsprüfung'!C39)</f>
        <v/>
      </c>
      <c r="C38" s="148" t="str">
        <f>IF(ISBLANK('TAB-B. Zulässigkeitsprüfung'!D39),"",'TAB-B. Zulässigkeitsprüfung'!D39)</f>
        <v/>
      </c>
      <c r="D38" s="179"/>
      <c r="E38" s="147" t="str">
        <f t="shared" si="0"/>
        <v/>
      </c>
      <c r="F38" s="148" t="str">
        <f t="shared" si="1"/>
        <v/>
      </c>
      <c r="G38" s="149"/>
      <c r="H38" s="150" t="str">
        <f t="shared" si="2"/>
        <v/>
      </c>
      <c r="I38" s="151" t="str">
        <f t="shared" si="12"/>
        <v/>
      </c>
      <c r="J38" s="152" t="str">
        <f t="shared" si="3"/>
        <v/>
      </c>
      <c r="K38" s="153" t="str">
        <f t="shared" si="4"/>
        <v/>
      </c>
      <c r="L38" s="154" t="str">
        <f>IF(ISBLANK('TAB-B. Zulässigkeitsprüfung'!G39),"",'TAB-B. Zulässigkeitsprüfung'!G39)</f>
        <v/>
      </c>
      <c r="M38" s="155" t="str">
        <f>IF(ISBLANK('TAB-B. Zulässigkeitsprüfung'!H39),"",'TAB-B. Zulässigkeitsprüfung'!H39)</f>
        <v/>
      </c>
      <c r="N38" s="157"/>
      <c r="O38" s="151">
        <f t="shared" si="5"/>
        <v>0</v>
      </c>
      <c r="P38" s="153" t="str">
        <f t="shared" si="6"/>
        <v/>
      </c>
      <c r="Q38" s="101" t="str">
        <f t="shared" si="7"/>
        <v/>
      </c>
      <c r="R38" s="150" t="str">
        <f t="shared" si="8"/>
        <v/>
      </c>
      <c r="S38" s="158" t="str">
        <f t="shared" si="9"/>
        <v/>
      </c>
      <c r="T38" s="153">
        <f t="shared" si="10"/>
        <v>0</v>
      </c>
      <c r="U38" s="161" t="str">
        <f t="shared" si="11"/>
        <v/>
      </c>
      <c r="V38" s="162"/>
      <c r="W38" s="123"/>
      <c r="X38" s="122"/>
    </row>
    <row r="39" spans="1:24" x14ac:dyDescent="0.2">
      <c r="A39" s="102" t="str">
        <f>IF(ISBLANK('TAB-B. Zulässigkeitsprüfung'!A40),"",'TAB-B. Zulässigkeitsprüfung'!A40)</f>
        <v/>
      </c>
      <c r="B39" s="147" t="str">
        <f>IF(ISBLANK('TAB-B. Zulässigkeitsprüfung'!C40),"",'TAB-B. Zulässigkeitsprüfung'!C40)</f>
        <v/>
      </c>
      <c r="C39" s="148" t="str">
        <f>IF(ISBLANK('TAB-B. Zulässigkeitsprüfung'!D40),"",'TAB-B. Zulässigkeitsprüfung'!D40)</f>
        <v/>
      </c>
      <c r="D39" s="179"/>
      <c r="E39" s="147" t="str">
        <f t="shared" si="0"/>
        <v/>
      </c>
      <c r="F39" s="148" t="str">
        <f t="shared" si="1"/>
        <v/>
      </c>
      <c r="G39" s="149"/>
      <c r="H39" s="150" t="str">
        <f t="shared" si="2"/>
        <v/>
      </c>
      <c r="I39" s="151" t="str">
        <f t="shared" si="12"/>
        <v/>
      </c>
      <c r="J39" s="152" t="str">
        <f t="shared" si="3"/>
        <v/>
      </c>
      <c r="K39" s="153" t="str">
        <f t="shared" si="4"/>
        <v/>
      </c>
      <c r="L39" s="154" t="str">
        <f>IF(ISBLANK('TAB-B. Zulässigkeitsprüfung'!G40),"",'TAB-B. Zulässigkeitsprüfung'!G40)</f>
        <v/>
      </c>
      <c r="M39" s="155" t="str">
        <f>IF(ISBLANK('TAB-B. Zulässigkeitsprüfung'!H40),"",'TAB-B. Zulässigkeitsprüfung'!H40)</f>
        <v/>
      </c>
      <c r="N39" s="157"/>
      <c r="O39" s="151">
        <f t="shared" si="5"/>
        <v>0</v>
      </c>
      <c r="P39" s="153" t="str">
        <f t="shared" si="6"/>
        <v/>
      </c>
      <c r="Q39" s="101" t="str">
        <f t="shared" si="7"/>
        <v/>
      </c>
      <c r="R39" s="150" t="str">
        <f t="shared" si="8"/>
        <v/>
      </c>
      <c r="S39" s="158" t="str">
        <f t="shared" si="9"/>
        <v/>
      </c>
      <c r="T39" s="153">
        <f t="shared" si="10"/>
        <v>0</v>
      </c>
      <c r="U39" s="161" t="str">
        <f t="shared" si="11"/>
        <v/>
      </c>
      <c r="V39" s="162"/>
      <c r="W39" s="123"/>
      <c r="X39" s="122"/>
    </row>
    <row r="40" spans="1:24" x14ac:dyDescent="0.2">
      <c r="A40" s="102" t="str">
        <f>IF(ISBLANK('TAB-B. Zulässigkeitsprüfung'!A41),"",'TAB-B. Zulässigkeitsprüfung'!A41)</f>
        <v/>
      </c>
      <c r="B40" s="147" t="str">
        <f>IF(ISBLANK('TAB-B. Zulässigkeitsprüfung'!C41),"",'TAB-B. Zulässigkeitsprüfung'!C41)</f>
        <v/>
      </c>
      <c r="C40" s="148" t="str">
        <f>IF(ISBLANK('TAB-B. Zulässigkeitsprüfung'!D41),"",'TAB-B. Zulässigkeitsprüfung'!D41)</f>
        <v/>
      </c>
      <c r="D40" s="179"/>
      <c r="E40" s="147" t="str">
        <f t="shared" si="0"/>
        <v/>
      </c>
      <c r="F40" s="148" t="str">
        <f t="shared" si="1"/>
        <v/>
      </c>
      <c r="G40" s="149"/>
      <c r="H40" s="150" t="str">
        <f t="shared" si="2"/>
        <v/>
      </c>
      <c r="I40" s="151" t="str">
        <f t="shared" si="12"/>
        <v/>
      </c>
      <c r="J40" s="152" t="str">
        <f t="shared" si="3"/>
        <v/>
      </c>
      <c r="K40" s="153" t="str">
        <f t="shared" si="4"/>
        <v/>
      </c>
      <c r="L40" s="154" t="str">
        <f>IF(ISBLANK('TAB-B. Zulässigkeitsprüfung'!G41),"",'TAB-B. Zulässigkeitsprüfung'!G41)</f>
        <v/>
      </c>
      <c r="M40" s="155" t="str">
        <f>IF(ISBLANK('TAB-B. Zulässigkeitsprüfung'!H41),"",'TAB-B. Zulässigkeitsprüfung'!H41)</f>
        <v/>
      </c>
      <c r="N40" s="157"/>
      <c r="O40" s="151">
        <f t="shared" si="5"/>
        <v>0</v>
      </c>
      <c r="P40" s="153" t="str">
        <f t="shared" si="6"/>
        <v/>
      </c>
      <c r="Q40" s="101" t="str">
        <f t="shared" si="7"/>
        <v/>
      </c>
      <c r="R40" s="150" t="str">
        <f t="shared" si="8"/>
        <v/>
      </c>
      <c r="S40" s="158" t="str">
        <f t="shared" si="9"/>
        <v/>
      </c>
      <c r="T40" s="153">
        <f t="shared" si="10"/>
        <v>0</v>
      </c>
      <c r="U40" s="161" t="str">
        <f t="shared" si="11"/>
        <v/>
      </c>
      <c r="V40" s="162"/>
      <c r="W40" s="123"/>
      <c r="X40" s="122"/>
    </row>
    <row r="41" spans="1:24" x14ac:dyDescent="0.2">
      <c r="A41" s="102" t="str">
        <f>IF(ISBLANK('TAB-B. Zulässigkeitsprüfung'!A42),"",'TAB-B. Zulässigkeitsprüfung'!A42)</f>
        <v/>
      </c>
      <c r="B41" s="147" t="str">
        <f>IF(ISBLANK('TAB-B. Zulässigkeitsprüfung'!C42),"",'TAB-B. Zulässigkeitsprüfung'!C42)</f>
        <v/>
      </c>
      <c r="C41" s="148" t="str">
        <f>IF(ISBLANK('TAB-B. Zulässigkeitsprüfung'!D42),"",'TAB-B. Zulässigkeitsprüfung'!D42)</f>
        <v/>
      </c>
      <c r="D41" s="179"/>
      <c r="E41" s="147" t="str">
        <f t="shared" si="0"/>
        <v/>
      </c>
      <c r="F41" s="148" t="str">
        <f t="shared" si="1"/>
        <v/>
      </c>
      <c r="G41" s="149"/>
      <c r="H41" s="150" t="str">
        <f t="shared" si="2"/>
        <v/>
      </c>
      <c r="I41" s="151" t="str">
        <f t="shared" si="12"/>
        <v/>
      </c>
      <c r="J41" s="152" t="str">
        <f t="shared" si="3"/>
        <v/>
      </c>
      <c r="K41" s="153" t="str">
        <f t="shared" si="4"/>
        <v/>
      </c>
      <c r="L41" s="154" t="str">
        <f>IF(ISBLANK('TAB-B. Zulässigkeitsprüfung'!G42),"",'TAB-B. Zulässigkeitsprüfung'!G42)</f>
        <v/>
      </c>
      <c r="M41" s="155" t="str">
        <f>IF(ISBLANK('TAB-B. Zulässigkeitsprüfung'!H42),"",'TAB-B. Zulässigkeitsprüfung'!H42)</f>
        <v/>
      </c>
      <c r="N41" s="157"/>
      <c r="O41" s="151">
        <f t="shared" si="5"/>
        <v>0</v>
      </c>
      <c r="P41" s="153" t="str">
        <f t="shared" si="6"/>
        <v/>
      </c>
      <c r="Q41" s="101" t="str">
        <f t="shared" si="7"/>
        <v/>
      </c>
      <c r="R41" s="150" t="str">
        <f t="shared" si="8"/>
        <v/>
      </c>
      <c r="S41" s="158" t="str">
        <f t="shared" si="9"/>
        <v/>
      </c>
      <c r="T41" s="153">
        <f t="shared" si="10"/>
        <v>0</v>
      </c>
      <c r="U41" s="161" t="str">
        <f t="shared" si="11"/>
        <v/>
      </c>
      <c r="V41" s="162"/>
      <c r="W41" s="123"/>
      <c r="X41" s="122"/>
    </row>
    <row r="42" spans="1:24" x14ac:dyDescent="0.2">
      <c r="A42" s="102" t="str">
        <f>IF(ISBLANK('TAB-B. Zulässigkeitsprüfung'!A43),"",'TAB-B. Zulässigkeitsprüfung'!A43)</f>
        <v/>
      </c>
      <c r="B42" s="147" t="str">
        <f>IF(ISBLANK('TAB-B. Zulässigkeitsprüfung'!C43),"",'TAB-B. Zulässigkeitsprüfung'!C43)</f>
        <v/>
      </c>
      <c r="C42" s="148" t="str">
        <f>IF(ISBLANK('TAB-B. Zulässigkeitsprüfung'!D43),"",'TAB-B. Zulässigkeitsprüfung'!D43)</f>
        <v/>
      </c>
      <c r="D42" s="179"/>
      <c r="E42" s="147" t="str">
        <f t="shared" si="0"/>
        <v/>
      </c>
      <c r="F42" s="148" t="str">
        <f t="shared" si="1"/>
        <v/>
      </c>
      <c r="G42" s="149"/>
      <c r="H42" s="150" t="str">
        <f t="shared" si="2"/>
        <v/>
      </c>
      <c r="I42" s="151" t="str">
        <f t="shared" si="12"/>
        <v/>
      </c>
      <c r="J42" s="152" t="str">
        <f t="shared" si="3"/>
        <v/>
      </c>
      <c r="K42" s="153" t="str">
        <f t="shared" si="4"/>
        <v/>
      </c>
      <c r="L42" s="154" t="str">
        <f>IF(ISBLANK('TAB-B. Zulässigkeitsprüfung'!G43),"",'TAB-B. Zulässigkeitsprüfung'!G43)</f>
        <v/>
      </c>
      <c r="M42" s="155" t="str">
        <f>IF(ISBLANK('TAB-B. Zulässigkeitsprüfung'!H43),"",'TAB-B. Zulässigkeitsprüfung'!H43)</f>
        <v/>
      </c>
      <c r="N42" s="157"/>
      <c r="O42" s="151">
        <f t="shared" si="5"/>
        <v>0</v>
      </c>
      <c r="P42" s="153" t="str">
        <f t="shared" si="6"/>
        <v/>
      </c>
      <c r="Q42" s="101" t="str">
        <f t="shared" si="7"/>
        <v/>
      </c>
      <c r="R42" s="150" t="str">
        <f t="shared" si="8"/>
        <v/>
      </c>
      <c r="S42" s="158" t="str">
        <f t="shared" si="9"/>
        <v/>
      </c>
      <c r="T42" s="153">
        <f t="shared" si="10"/>
        <v>0</v>
      </c>
      <c r="U42" s="161" t="str">
        <f t="shared" si="11"/>
        <v/>
      </c>
      <c r="V42" s="162"/>
      <c r="W42" s="123"/>
      <c r="X42" s="122"/>
    </row>
    <row r="43" spans="1:24" x14ac:dyDescent="0.2">
      <c r="A43" s="102" t="str">
        <f>IF(ISBLANK('TAB-B. Zulässigkeitsprüfung'!A44),"",'TAB-B. Zulässigkeitsprüfung'!A44)</f>
        <v/>
      </c>
      <c r="B43" s="147" t="str">
        <f>IF(ISBLANK('TAB-B. Zulässigkeitsprüfung'!C44),"",'TAB-B. Zulässigkeitsprüfung'!C44)</f>
        <v/>
      </c>
      <c r="C43" s="148" t="str">
        <f>IF(ISBLANK('TAB-B. Zulässigkeitsprüfung'!D44),"",'TAB-B. Zulässigkeitsprüfung'!D44)</f>
        <v/>
      </c>
      <c r="D43" s="179"/>
      <c r="E43" s="147" t="str">
        <f t="shared" si="0"/>
        <v/>
      </c>
      <c r="F43" s="148" t="str">
        <f t="shared" si="1"/>
        <v/>
      </c>
      <c r="G43" s="149"/>
      <c r="H43" s="150" t="str">
        <f t="shared" si="2"/>
        <v/>
      </c>
      <c r="I43" s="151" t="str">
        <f t="shared" si="12"/>
        <v/>
      </c>
      <c r="J43" s="152" t="str">
        <f t="shared" si="3"/>
        <v/>
      </c>
      <c r="K43" s="153" t="str">
        <f t="shared" si="4"/>
        <v/>
      </c>
      <c r="L43" s="154" t="str">
        <f>IF(ISBLANK('TAB-B. Zulässigkeitsprüfung'!G44),"",'TAB-B. Zulässigkeitsprüfung'!G44)</f>
        <v/>
      </c>
      <c r="M43" s="155" t="str">
        <f>IF(ISBLANK('TAB-B. Zulässigkeitsprüfung'!H44),"",'TAB-B. Zulässigkeitsprüfung'!H44)</f>
        <v/>
      </c>
      <c r="N43" s="157"/>
      <c r="O43" s="151">
        <f t="shared" si="5"/>
        <v>0</v>
      </c>
      <c r="P43" s="153" t="str">
        <f t="shared" si="6"/>
        <v/>
      </c>
      <c r="Q43" s="101" t="str">
        <f t="shared" si="7"/>
        <v/>
      </c>
      <c r="R43" s="150" t="str">
        <f t="shared" si="8"/>
        <v/>
      </c>
      <c r="S43" s="158" t="str">
        <f t="shared" si="9"/>
        <v/>
      </c>
      <c r="T43" s="153">
        <f t="shared" si="10"/>
        <v>0</v>
      </c>
      <c r="U43" s="161" t="str">
        <f t="shared" si="11"/>
        <v/>
      </c>
      <c r="V43" s="162"/>
      <c r="W43" s="123"/>
      <c r="X43" s="122"/>
    </row>
    <row r="44" spans="1:24" x14ac:dyDescent="0.2">
      <c r="A44" s="102" t="str">
        <f>IF(ISBLANK('TAB-B. Zulässigkeitsprüfung'!A45),"",'TAB-B. Zulässigkeitsprüfung'!A45)</f>
        <v/>
      </c>
      <c r="B44" s="147" t="str">
        <f>IF(ISBLANK('TAB-B. Zulässigkeitsprüfung'!C45),"",'TAB-B. Zulässigkeitsprüfung'!C45)</f>
        <v/>
      </c>
      <c r="C44" s="148" t="str">
        <f>IF(ISBLANK('TAB-B. Zulässigkeitsprüfung'!D45),"",'TAB-B. Zulässigkeitsprüfung'!D45)</f>
        <v/>
      </c>
      <c r="D44" s="179"/>
      <c r="E44" s="147" t="str">
        <f t="shared" si="0"/>
        <v/>
      </c>
      <c r="F44" s="148" t="str">
        <f t="shared" si="1"/>
        <v/>
      </c>
      <c r="G44" s="149"/>
      <c r="H44" s="150" t="str">
        <f t="shared" si="2"/>
        <v/>
      </c>
      <c r="I44" s="151" t="str">
        <f t="shared" si="12"/>
        <v/>
      </c>
      <c r="J44" s="152" t="str">
        <f t="shared" si="3"/>
        <v/>
      </c>
      <c r="K44" s="153" t="str">
        <f t="shared" si="4"/>
        <v/>
      </c>
      <c r="L44" s="154" t="str">
        <f>IF(ISBLANK('TAB-B. Zulässigkeitsprüfung'!G45),"",'TAB-B. Zulässigkeitsprüfung'!G45)</f>
        <v/>
      </c>
      <c r="M44" s="155" t="str">
        <f>IF(ISBLANK('TAB-B. Zulässigkeitsprüfung'!H45),"",'TAB-B. Zulässigkeitsprüfung'!H45)</f>
        <v/>
      </c>
      <c r="N44" s="157"/>
      <c r="O44" s="151">
        <f t="shared" si="5"/>
        <v>0</v>
      </c>
      <c r="P44" s="153" t="str">
        <f t="shared" si="6"/>
        <v/>
      </c>
      <c r="Q44" s="101" t="str">
        <f t="shared" si="7"/>
        <v/>
      </c>
      <c r="R44" s="150" t="str">
        <f t="shared" si="8"/>
        <v/>
      </c>
      <c r="S44" s="158" t="str">
        <f t="shared" si="9"/>
        <v/>
      </c>
      <c r="T44" s="153">
        <f t="shared" si="10"/>
        <v>0</v>
      </c>
      <c r="U44" s="161" t="str">
        <f t="shared" si="11"/>
        <v/>
      </c>
      <c r="V44" s="162"/>
      <c r="W44" s="123"/>
      <c r="X44" s="122"/>
    </row>
    <row r="45" spans="1:24" x14ac:dyDescent="0.2">
      <c r="A45" s="102" t="str">
        <f>IF(ISBLANK('TAB-B. Zulässigkeitsprüfung'!A46),"",'TAB-B. Zulässigkeitsprüfung'!A46)</f>
        <v/>
      </c>
      <c r="B45" s="147" t="str">
        <f>IF(ISBLANK('TAB-B. Zulässigkeitsprüfung'!C46),"",'TAB-B. Zulässigkeitsprüfung'!C46)</f>
        <v/>
      </c>
      <c r="C45" s="148" t="str">
        <f>IF(ISBLANK('TAB-B. Zulässigkeitsprüfung'!D46),"",'TAB-B. Zulässigkeitsprüfung'!D46)</f>
        <v/>
      </c>
      <c r="D45" s="179"/>
      <c r="E45" s="147" t="str">
        <f t="shared" si="0"/>
        <v/>
      </c>
      <c r="F45" s="148" t="str">
        <f t="shared" si="1"/>
        <v/>
      </c>
      <c r="G45" s="149"/>
      <c r="H45" s="150" t="str">
        <f t="shared" si="2"/>
        <v/>
      </c>
      <c r="I45" s="151" t="str">
        <f t="shared" si="12"/>
        <v/>
      </c>
      <c r="J45" s="152" t="str">
        <f t="shared" si="3"/>
        <v/>
      </c>
      <c r="K45" s="153" t="str">
        <f t="shared" si="4"/>
        <v/>
      </c>
      <c r="L45" s="154" t="str">
        <f>IF(ISBLANK('TAB-B. Zulässigkeitsprüfung'!G46),"",'TAB-B. Zulässigkeitsprüfung'!G46)</f>
        <v/>
      </c>
      <c r="M45" s="155" t="str">
        <f>IF(ISBLANK('TAB-B. Zulässigkeitsprüfung'!H46),"",'TAB-B. Zulässigkeitsprüfung'!H46)</f>
        <v/>
      </c>
      <c r="N45" s="157"/>
      <c r="O45" s="151">
        <f t="shared" si="5"/>
        <v>0</v>
      </c>
      <c r="P45" s="153" t="str">
        <f t="shared" si="6"/>
        <v/>
      </c>
      <c r="Q45" s="101" t="str">
        <f t="shared" si="7"/>
        <v/>
      </c>
      <c r="R45" s="150" t="str">
        <f t="shared" si="8"/>
        <v/>
      </c>
      <c r="S45" s="158" t="str">
        <f t="shared" si="9"/>
        <v/>
      </c>
      <c r="T45" s="153">
        <f t="shared" si="10"/>
        <v>0</v>
      </c>
      <c r="U45" s="161" t="str">
        <f t="shared" si="11"/>
        <v/>
      </c>
      <c r="V45" s="162"/>
      <c r="W45" s="123"/>
      <c r="X45" s="122"/>
    </row>
    <row r="46" spans="1:24" x14ac:dyDescent="0.2">
      <c r="A46" s="102" t="str">
        <f>IF(ISBLANK('TAB-B. Zulässigkeitsprüfung'!A47),"",'TAB-B. Zulässigkeitsprüfung'!A47)</f>
        <v/>
      </c>
      <c r="B46" s="147" t="str">
        <f>IF(ISBLANK('TAB-B. Zulässigkeitsprüfung'!C47),"",'TAB-B. Zulässigkeitsprüfung'!C47)</f>
        <v/>
      </c>
      <c r="C46" s="148" t="str">
        <f>IF(ISBLANK('TAB-B. Zulässigkeitsprüfung'!D47),"",'TAB-B. Zulässigkeitsprüfung'!D47)</f>
        <v/>
      </c>
      <c r="D46" s="179"/>
      <c r="E46" s="147" t="str">
        <f t="shared" si="0"/>
        <v/>
      </c>
      <c r="F46" s="148" t="str">
        <f t="shared" si="1"/>
        <v/>
      </c>
      <c r="G46" s="149"/>
      <c r="H46" s="150" t="str">
        <f t="shared" si="2"/>
        <v/>
      </c>
      <c r="I46" s="151" t="str">
        <f t="shared" si="12"/>
        <v/>
      </c>
      <c r="J46" s="152" t="str">
        <f t="shared" si="3"/>
        <v/>
      </c>
      <c r="K46" s="153" t="str">
        <f t="shared" si="4"/>
        <v/>
      </c>
      <c r="L46" s="154" t="str">
        <f>IF(ISBLANK('TAB-B. Zulässigkeitsprüfung'!G47),"",'TAB-B. Zulässigkeitsprüfung'!G47)</f>
        <v/>
      </c>
      <c r="M46" s="155" t="str">
        <f>IF(ISBLANK('TAB-B. Zulässigkeitsprüfung'!H47),"",'TAB-B. Zulässigkeitsprüfung'!H47)</f>
        <v/>
      </c>
      <c r="N46" s="157"/>
      <c r="O46" s="151">
        <f t="shared" si="5"/>
        <v>0</v>
      </c>
      <c r="P46" s="153" t="str">
        <f t="shared" si="6"/>
        <v/>
      </c>
      <c r="Q46" s="101" t="str">
        <f t="shared" si="7"/>
        <v/>
      </c>
      <c r="R46" s="150" t="str">
        <f t="shared" si="8"/>
        <v/>
      </c>
      <c r="S46" s="158" t="str">
        <f t="shared" si="9"/>
        <v/>
      </c>
      <c r="T46" s="153">
        <f t="shared" si="10"/>
        <v>0</v>
      </c>
      <c r="U46" s="161" t="str">
        <f t="shared" si="11"/>
        <v/>
      </c>
      <c r="V46" s="162"/>
      <c r="W46" s="123"/>
      <c r="X46" s="122"/>
    </row>
    <row r="47" spans="1:24" x14ac:dyDescent="0.2">
      <c r="A47" s="102" t="str">
        <f>IF(ISBLANK('TAB-B. Zulässigkeitsprüfung'!A48),"",'TAB-B. Zulässigkeitsprüfung'!A48)</f>
        <v/>
      </c>
      <c r="B47" s="147" t="str">
        <f>IF(ISBLANK('TAB-B. Zulässigkeitsprüfung'!C48),"",'TAB-B. Zulässigkeitsprüfung'!C48)</f>
        <v/>
      </c>
      <c r="C47" s="148" t="str">
        <f>IF(ISBLANK('TAB-B. Zulässigkeitsprüfung'!D48),"",'TAB-B. Zulässigkeitsprüfung'!D48)</f>
        <v/>
      </c>
      <c r="D47" s="179"/>
      <c r="E47" s="147" t="str">
        <f t="shared" si="0"/>
        <v/>
      </c>
      <c r="F47" s="148" t="str">
        <f t="shared" si="1"/>
        <v/>
      </c>
      <c r="G47" s="149"/>
      <c r="H47" s="150" t="str">
        <f t="shared" si="2"/>
        <v/>
      </c>
      <c r="I47" s="151" t="str">
        <f t="shared" si="12"/>
        <v/>
      </c>
      <c r="J47" s="152" t="str">
        <f t="shared" si="3"/>
        <v/>
      </c>
      <c r="K47" s="153" t="str">
        <f t="shared" si="4"/>
        <v/>
      </c>
      <c r="L47" s="154" t="str">
        <f>IF(ISBLANK('TAB-B. Zulässigkeitsprüfung'!G48),"",'TAB-B. Zulässigkeitsprüfung'!G48)</f>
        <v/>
      </c>
      <c r="M47" s="155" t="str">
        <f>IF(ISBLANK('TAB-B. Zulässigkeitsprüfung'!H48),"",'TAB-B. Zulässigkeitsprüfung'!H48)</f>
        <v/>
      </c>
      <c r="N47" s="157"/>
      <c r="O47" s="151">
        <f t="shared" si="5"/>
        <v>0</v>
      </c>
      <c r="P47" s="153" t="str">
        <f t="shared" si="6"/>
        <v/>
      </c>
      <c r="Q47" s="101" t="str">
        <f t="shared" si="7"/>
        <v/>
      </c>
      <c r="R47" s="150" t="str">
        <f t="shared" si="8"/>
        <v/>
      </c>
      <c r="S47" s="158" t="str">
        <f t="shared" si="9"/>
        <v/>
      </c>
      <c r="T47" s="153">
        <f t="shared" si="10"/>
        <v>0</v>
      </c>
      <c r="U47" s="161" t="str">
        <f t="shared" si="11"/>
        <v/>
      </c>
      <c r="V47" s="162"/>
      <c r="W47" s="123"/>
      <c r="X47" s="122"/>
    </row>
    <row r="48" spans="1:24" x14ac:dyDescent="0.2">
      <c r="A48" s="102" t="str">
        <f>IF(ISBLANK('TAB-B. Zulässigkeitsprüfung'!A49),"",'TAB-B. Zulässigkeitsprüfung'!A49)</f>
        <v/>
      </c>
      <c r="B48" s="147" t="str">
        <f>IF(ISBLANK('TAB-B. Zulässigkeitsprüfung'!C49),"",'TAB-B. Zulässigkeitsprüfung'!C49)</f>
        <v/>
      </c>
      <c r="C48" s="148" t="str">
        <f>IF(ISBLANK('TAB-B. Zulässigkeitsprüfung'!D49),"",'TAB-B. Zulässigkeitsprüfung'!D49)</f>
        <v/>
      </c>
      <c r="D48" s="179"/>
      <c r="E48" s="147" t="str">
        <f t="shared" si="0"/>
        <v/>
      </c>
      <c r="F48" s="148" t="str">
        <f t="shared" si="1"/>
        <v/>
      </c>
      <c r="G48" s="149"/>
      <c r="H48" s="150" t="str">
        <f t="shared" si="2"/>
        <v/>
      </c>
      <c r="I48" s="151" t="str">
        <f t="shared" si="12"/>
        <v/>
      </c>
      <c r="J48" s="152" t="str">
        <f t="shared" si="3"/>
        <v/>
      </c>
      <c r="K48" s="153" t="str">
        <f t="shared" si="4"/>
        <v/>
      </c>
      <c r="L48" s="154" t="str">
        <f>IF(ISBLANK('TAB-B. Zulässigkeitsprüfung'!G49),"",'TAB-B. Zulässigkeitsprüfung'!G49)</f>
        <v/>
      </c>
      <c r="M48" s="155" t="str">
        <f>IF(ISBLANK('TAB-B. Zulässigkeitsprüfung'!H49),"",'TAB-B. Zulässigkeitsprüfung'!H49)</f>
        <v/>
      </c>
      <c r="N48" s="157"/>
      <c r="O48" s="151">
        <f t="shared" si="5"/>
        <v>0</v>
      </c>
      <c r="P48" s="153" t="str">
        <f t="shared" si="6"/>
        <v/>
      </c>
      <c r="Q48" s="101" t="str">
        <f t="shared" si="7"/>
        <v/>
      </c>
      <c r="R48" s="150" t="str">
        <f t="shared" si="8"/>
        <v/>
      </c>
      <c r="S48" s="158" t="str">
        <f t="shared" si="9"/>
        <v/>
      </c>
      <c r="T48" s="153">
        <f t="shared" si="10"/>
        <v>0</v>
      </c>
      <c r="U48" s="161" t="str">
        <f t="shared" si="11"/>
        <v/>
      </c>
      <c r="V48" s="162"/>
      <c r="W48" s="123"/>
      <c r="X48" s="122"/>
    </row>
    <row r="49" spans="1:24" x14ac:dyDescent="0.2">
      <c r="A49" s="102" t="str">
        <f>IF(ISBLANK('TAB-B. Zulässigkeitsprüfung'!A50),"",'TAB-B. Zulässigkeitsprüfung'!A50)</f>
        <v/>
      </c>
      <c r="B49" s="147" t="str">
        <f>IF(ISBLANK('TAB-B. Zulässigkeitsprüfung'!C50),"",'TAB-B. Zulässigkeitsprüfung'!C50)</f>
        <v/>
      </c>
      <c r="C49" s="148" t="str">
        <f>IF(ISBLANK('TAB-B. Zulässigkeitsprüfung'!D50),"",'TAB-B. Zulässigkeitsprüfung'!D50)</f>
        <v/>
      </c>
      <c r="D49" s="179"/>
      <c r="E49" s="147" t="str">
        <f t="shared" si="0"/>
        <v/>
      </c>
      <c r="F49" s="148" t="str">
        <f t="shared" si="1"/>
        <v/>
      </c>
      <c r="G49" s="149"/>
      <c r="H49" s="150" t="str">
        <f t="shared" si="2"/>
        <v/>
      </c>
      <c r="I49" s="151" t="str">
        <f t="shared" si="12"/>
        <v/>
      </c>
      <c r="J49" s="152" t="str">
        <f t="shared" si="3"/>
        <v/>
      </c>
      <c r="K49" s="153" t="str">
        <f t="shared" si="4"/>
        <v/>
      </c>
      <c r="L49" s="154" t="str">
        <f>IF(ISBLANK('TAB-B. Zulässigkeitsprüfung'!G50),"",'TAB-B. Zulässigkeitsprüfung'!G50)</f>
        <v/>
      </c>
      <c r="M49" s="155" t="str">
        <f>IF(ISBLANK('TAB-B. Zulässigkeitsprüfung'!H50),"",'TAB-B. Zulässigkeitsprüfung'!H50)</f>
        <v/>
      </c>
      <c r="N49" s="157"/>
      <c r="O49" s="151">
        <f t="shared" si="5"/>
        <v>0</v>
      </c>
      <c r="P49" s="153" t="str">
        <f t="shared" si="6"/>
        <v/>
      </c>
      <c r="Q49" s="101" t="str">
        <f t="shared" si="7"/>
        <v/>
      </c>
      <c r="R49" s="150" t="str">
        <f t="shared" si="8"/>
        <v/>
      </c>
      <c r="S49" s="158" t="str">
        <f t="shared" si="9"/>
        <v/>
      </c>
      <c r="T49" s="153">
        <f t="shared" si="10"/>
        <v>0</v>
      </c>
      <c r="U49" s="161" t="str">
        <f t="shared" si="11"/>
        <v/>
      </c>
      <c r="V49" s="162"/>
      <c r="W49" s="123"/>
      <c r="X49" s="122"/>
    </row>
    <row r="50" spans="1:24" x14ac:dyDescent="0.2">
      <c r="A50" s="102" t="str">
        <f>IF(ISBLANK('TAB-B. Zulässigkeitsprüfung'!A51),"",'TAB-B. Zulässigkeitsprüfung'!A51)</f>
        <v/>
      </c>
      <c r="B50" s="147" t="str">
        <f>IF(ISBLANK('TAB-B. Zulässigkeitsprüfung'!C51),"",'TAB-B. Zulässigkeitsprüfung'!C51)</f>
        <v/>
      </c>
      <c r="C50" s="148" t="str">
        <f>IF(ISBLANK('TAB-B. Zulässigkeitsprüfung'!D51),"",'TAB-B. Zulässigkeitsprüfung'!D51)</f>
        <v/>
      </c>
      <c r="D50" s="179"/>
      <c r="E50" s="147" t="str">
        <f t="shared" si="0"/>
        <v/>
      </c>
      <c r="F50" s="148" t="str">
        <f t="shared" si="1"/>
        <v/>
      </c>
      <c r="G50" s="149"/>
      <c r="H50" s="150" t="str">
        <f t="shared" si="2"/>
        <v/>
      </c>
      <c r="I50" s="151" t="str">
        <f t="shared" si="12"/>
        <v/>
      </c>
      <c r="J50" s="152" t="str">
        <f t="shared" si="3"/>
        <v/>
      </c>
      <c r="K50" s="153" t="str">
        <f t="shared" si="4"/>
        <v/>
      </c>
      <c r="L50" s="154" t="str">
        <f>IF(ISBLANK('TAB-B. Zulässigkeitsprüfung'!G51),"",'TAB-B. Zulässigkeitsprüfung'!G51)</f>
        <v/>
      </c>
      <c r="M50" s="155" t="str">
        <f>IF(ISBLANK('TAB-B. Zulässigkeitsprüfung'!H51),"",'TAB-B. Zulässigkeitsprüfung'!H51)</f>
        <v/>
      </c>
      <c r="N50" s="157"/>
      <c r="O50" s="151">
        <f t="shared" si="5"/>
        <v>0</v>
      </c>
      <c r="P50" s="153" t="str">
        <f t="shared" si="6"/>
        <v/>
      </c>
      <c r="Q50" s="101" t="str">
        <f t="shared" si="7"/>
        <v/>
      </c>
      <c r="R50" s="150" t="str">
        <f t="shared" si="8"/>
        <v/>
      </c>
      <c r="S50" s="158" t="str">
        <f t="shared" si="9"/>
        <v/>
      </c>
      <c r="T50" s="153">
        <f t="shared" si="10"/>
        <v>0</v>
      </c>
      <c r="U50" s="161" t="str">
        <f t="shared" si="11"/>
        <v/>
      </c>
      <c r="V50" s="162"/>
      <c r="W50" s="123"/>
      <c r="X50" s="122"/>
    </row>
    <row r="51" spans="1:24" x14ac:dyDescent="0.2">
      <c r="A51" s="102" t="str">
        <f>IF(ISBLANK('TAB-B. Zulässigkeitsprüfung'!A52),"",'TAB-B. Zulässigkeitsprüfung'!A52)</f>
        <v/>
      </c>
      <c r="B51" s="147" t="str">
        <f>IF(ISBLANK('TAB-B. Zulässigkeitsprüfung'!C52),"",'TAB-B. Zulässigkeitsprüfung'!C52)</f>
        <v/>
      </c>
      <c r="C51" s="148" t="str">
        <f>IF(ISBLANK('TAB-B. Zulässigkeitsprüfung'!D52),"",'TAB-B. Zulässigkeitsprüfung'!D52)</f>
        <v/>
      </c>
      <c r="D51" s="179"/>
      <c r="E51" s="147" t="str">
        <f t="shared" si="0"/>
        <v/>
      </c>
      <c r="F51" s="148" t="str">
        <f t="shared" si="1"/>
        <v/>
      </c>
      <c r="G51" s="149"/>
      <c r="H51" s="150" t="str">
        <f t="shared" si="2"/>
        <v/>
      </c>
      <c r="I51" s="151" t="str">
        <f t="shared" si="12"/>
        <v/>
      </c>
      <c r="J51" s="152" t="str">
        <f t="shared" si="3"/>
        <v/>
      </c>
      <c r="K51" s="153" t="str">
        <f t="shared" si="4"/>
        <v/>
      </c>
      <c r="L51" s="154" t="str">
        <f>IF(ISBLANK('TAB-B. Zulässigkeitsprüfung'!G52),"",'TAB-B. Zulässigkeitsprüfung'!G52)</f>
        <v/>
      </c>
      <c r="M51" s="155" t="str">
        <f>IF(ISBLANK('TAB-B. Zulässigkeitsprüfung'!H52),"",'TAB-B. Zulässigkeitsprüfung'!H52)</f>
        <v/>
      </c>
      <c r="N51" s="157"/>
      <c r="O51" s="151">
        <f t="shared" si="5"/>
        <v>0</v>
      </c>
      <c r="P51" s="153" t="str">
        <f t="shared" si="6"/>
        <v/>
      </c>
      <c r="Q51" s="101" t="str">
        <f t="shared" si="7"/>
        <v/>
      </c>
      <c r="R51" s="150" t="str">
        <f t="shared" si="8"/>
        <v/>
      </c>
      <c r="S51" s="158" t="str">
        <f t="shared" si="9"/>
        <v/>
      </c>
      <c r="T51" s="153">
        <f t="shared" si="10"/>
        <v>0</v>
      </c>
      <c r="U51" s="161" t="str">
        <f t="shared" si="11"/>
        <v/>
      </c>
      <c r="V51" s="162"/>
      <c r="W51" s="123"/>
      <c r="X51" s="122"/>
    </row>
    <row r="52" spans="1:24" x14ac:dyDescent="0.2">
      <c r="A52" s="102" t="str">
        <f>IF(ISBLANK('TAB-B. Zulässigkeitsprüfung'!A53),"",'TAB-B. Zulässigkeitsprüfung'!A53)</f>
        <v/>
      </c>
      <c r="B52" s="147" t="str">
        <f>IF(ISBLANK('TAB-B. Zulässigkeitsprüfung'!C53),"",'TAB-B. Zulässigkeitsprüfung'!C53)</f>
        <v/>
      </c>
      <c r="C52" s="148" t="str">
        <f>IF(ISBLANK('TAB-B. Zulässigkeitsprüfung'!D53),"",'TAB-B. Zulässigkeitsprüfung'!D53)</f>
        <v/>
      </c>
      <c r="D52" s="179"/>
      <c r="E52" s="147" t="str">
        <f t="shared" si="0"/>
        <v/>
      </c>
      <c r="F52" s="148" t="str">
        <f t="shared" si="1"/>
        <v/>
      </c>
      <c r="G52" s="149"/>
      <c r="H52" s="150" t="str">
        <f t="shared" si="2"/>
        <v/>
      </c>
      <c r="I52" s="151" t="str">
        <f t="shared" si="12"/>
        <v/>
      </c>
      <c r="J52" s="152" t="str">
        <f t="shared" si="3"/>
        <v/>
      </c>
      <c r="K52" s="153" t="str">
        <f t="shared" si="4"/>
        <v/>
      </c>
      <c r="L52" s="154" t="str">
        <f>IF(ISBLANK('TAB-B. Zulässigkeitsprüfung'!G53),"",'TAB-B. Zulässigkeitsprüfung'!G53)</f>
        <v/>
      </c>
      <c r="M52" s="155" t="str">
        <f>IF(ISBLANK('TAB-B. Zulässigkeitsprüfung'!H53),"",'TAB-B. Zulässigkeitsprüfung'!H53)</f>
        <v/>
      </c>
      <c r="N52" s="157"/>
      <c r="O52" s="151">
        <f t="shared" si="5"/>
        <v>0</v>
      </c>
      <c r="P52" s="153" t="str">
        <f t="shared" si="6"/>
        <v/>
      </c>
      <c r="Q52" s="101" t="str">
        <f t="shared" si="7"/>
        <v/>
      </c>
      <c r="R52" s="150" t="str">
        <f t="shared" si="8"/>
        <v/>
      </c>
      <c r="S52" s="158" t="str">
        <f t="shared" si="9"/>
        <v/>
      </c>
      <c r="T52" s="153">
        <f t="shared" si="10"/>
        <v>0</v>
      </c>
      <c r="U52" s="161" t="str">
        <f t="shared" si="11"/>
        <v/>
      </c>
      <c r="V52" s="162"/>
      <c r="W52" s="123"/>
      <c r="X52" s="122"/>
    </row>
    <row r="53" spans="1:24" x14ac:dyDescent="0.2">
      <c r="A53" s="102" t="str">
        <f>IF(ISBLANK('TAB-B. Zulässigkeitsprüfung'!A54),"",'TAB-B. Zulässigkeitsprüfung'!A54)</f>
        <v/>
      </c>
      <c r="B53" s="147" t="str">
        <f>IF(ISBLANK('TAB-B. Zulässigkeitsprüfung'!C54),"",'TAB-B. Zulässigkeitsprüfung'!C54)</f>
        <v/>
      </c>
      <c r="C53" s="148" t="str">
        <f>IF(ISBLANK('TAB-B. Zulässigkeitsprüfung'!D54),"",'TAB-B. Zulässigkeitsprüfung'!D54)</f>
        <v/>
      </c>
      <c r="D53" s="179"/>
      <c r="E53" s="147" t="str">
        <f t="shared" si="0"/>
        <v/>
      </c>
      <c r="F53" s="148" t="str">
        <f t="shared" si="1"/>
        <v/>
      </c>
      <c r="G53" s="149"/>
      <c r="H53" s="150" t="str">
        <f t="shared" si="2"/>
        <v/>
      </c>
      <c r="I53" s="151" t="str">
        <f t="shared" si="12"/>
        <v/>
      </c>
      <c r="J53" s="152" t="str">
        <f t="shared" si="3"/>
        <v/>
      </c>
      <c r="K53" s="153" t="str">
        <f t="shared" si="4"/>
        <v/>
      </c>
      <c r="L53" s="154" t="str">
        <f>IF(ISBLANK('TAB-B. Zulässigkeitsprüfung'!G54),"",'TAB-B. Zulässigkeitsprüfung'!G54)</f>
        <v/>
      </c>
      <c r="M53" s="155" t="str">
        <f>IF(ISBLANK('TAB-B. Zulässigkeitsprüfung'!H54),"",'TAB-B. Zulässigkeitsprüfung'!H54)</f>
        <v/>
      </c>
      <c r="N53" s="157"/>
      <c r="O53" s="151">
        <f t="shared" si="5"/>
        <v>0</v>
      </c>
      <c r="P53" s="153" t="str">
        <f t="shared" si="6"/>
        <v/>
      </c>
      <c r="Q53" s="101" t="str">
        <f t="shared" si="7"/>
        <v/>
      </c>
      <c r="R53" s="150" t="str">
        <f t="shared" si="8"/>
        <v/>
      </c>
      <c r="S53" s="158" t="str">
        <f t="shared" si="9"/>
        <v/>
      </c>
      <c r="T53" s="153">
        <f t="shared" si="10"/>
        <v>0</v>
      </c>
      <c r="U53" s="161" t="str">
        <f t="shared" si="11"/>
        <v/>
      </c>
      <c r="V53" s="162"/>
      <c r="W53" s="123"/>
      <c r="X53" s="122"/>
    </row>
    <row r="54" spans="1:24" x14ac:dyDescent="0.2">
      <c r="A54" s="102" t="str">
        <f>IF(ISBLANK('TAB-B. Zulässigkeitsprüfung'!A55),"",'TAB-B. Zulässigkeitsprüfung'!A55)</f>
        <v/>
      </c>
      <c r="B54" s="147" t="str">
        <f>IF(ISBLANK('TAB-B. Zulässigkeitsprüfung'!C55),"",'TAB-B. Zulässigkeitsprüfung'!C55)</f>
        <v/>
      </c>
      <c r="C54" s="148" t="str">
        <f>IF(ISBLANK('TAB-B. Zulässigkeitsprüfung'!D55),"",'TAB-B. Zulässigkeitsprüfung'!D55)</f>
        <v/>
      </c>
      <c r="D54" s="179"/>
      <c r="E54" s="147" t="str">
        <f t="shared" si="0"/>
        <v/>
      </c>
      <c r="F54" s="148" t="str">
        <f t="shared" si="1"/>
        <v/>
      </c>
      <c r="G54" s="149"/>
      <c r="H54" s="150" t="str">
        <f t="shared" si="2"/>
        <v/>
      </c>
      <c r="I54" s="151" t="str">
        <f t="shared" si="12"/>
        <v/>
      </c>
      <c r="J54" s="152" t="str">
        <f t="shared" si="3"/>
        <v/>
      </c>
      <c r="K54" s="153" t="str">
        <f t="shared" si="4"/>
        <v/>
      </c>
      <c r="L54" s="154" t="str">
        <f>IF(ISBLANK('TAB-B. Zulässigkeitsprüfung'!G55),"",'TAB-B. Zulässigkeitsprüfung'!G55)</f>
        <v/>
      </c>
      <c r="M54" s="155" t="str">
        <f>IF(ISBLANK('TAB-B. Zulässigkeitsprüfung'!H55),"",'TAB-B. Zulässigkeitsprüfung'!H55)</f>
        <v/>
      </c>
      <c r="N54" s="157"/>
      <c r="O54" s="151">
        <f t="shared" si="5"/>
        <v>0</v>
      </c>
      <c r="P54" s="153" t="str">
        <f t="shared" si="6"/>
        <v/>
      </c>
      <c r="Q54" s="101" t="str">
        <f t="shared" si="7"/>
        <v/>
      </c>
      <c r="R54" s="150" t="str">
        <f t="shared" si="8"/>
        <v/>
      </c>
      <c r="S54" s="158" t="str">
        <f t="shared" si="9"/>
        <v/>
      </c>
      <c r="T54" s="153">
        <f t="shared" si="10"/>
        <v>0</v>
      </c>
      <c r="U54" s="161" t="str">
        <f t="shared" si="11"/>
        <v/>
      </c>
      <c r="V54" s="162"/>
      <c r="W54" s="123"/>
      <c r="X54" s="122"/>
    </row>
    <row r="55" spans="1:24" x14ac:dyDescent="0.2">
      <c r="A55" s="102" t="str">
        <f>IF(ISBLANK('TAB-B. Zulässigkeitsprüfung'!A56),"",'TAB-B. Zulässigkeitsprüfung'!A56)</f>
        <v/>
      </c>
      <c r="B55" s="147" t="str">
        <f>IF(ISBLANK('TAB-B. Zulässigkeitsprüfung'!C56),"",'TAB-B. Zulässigkeitsprüfung'!C56)</f>
        <v/>
      </c>
      <c r="C55" s="148" t="str">
        <f>IF(ISBLANK('TAB-B. Zulässigkeitsprüfung'!D56),"",'TAB-B. Zulässigkeitsprüfung'!D56)</f>
        <v/>
      </c>
      <c r="D55" s="179"/>
      <c r="E55" s="147" t="str">
        <f t="shared" si="0"/>
        <v/>
      </c>
      <c r="F55" s="148" t="str">
        <f t="shared" si="1"/>
        <v/>
      </c>
      <c r="G55" s="149"/>
      <c r="H55" s="150" t="str">
        <f t="shared" si="2"/>
        <v/>
      </c>
      <c r="I55" s="151" t="str">
        <f t="shared" si="12"/>
        <v/>
      </c>
      <c r="J55" s="152" t="str">
        <f t="shared" si="3"/>
        <v/>
      </c>
      <c r="K55" s="153" t="str">
        <f t="shared" si="4"/>
        <v/>
      </c>
      <c r="L55" s="154" t="str">
        <f>IF(ISBLANK('TAB-B. Zulässigkeitsprüfung'!G56),"",'TAB-B. Zulässigkeitsprüfung'!G56)</f>
        <v/>
      </c>
      <c r="M55" s="155" t="str">
        <f>IF(ISBLANK('TAB-B. Zulässigkeitsprüfung'!H56),"",'TAB-B. Zulässigkeitsprüfung'!H56)</f>
        <v/>
      </c>
      <c r="N55" s="157"/>
      <c r="O55" s="151">
        <f t="shared" si="5"/>
        <v>0</v>
      </c>
      <c r="P55" s="153" t="str">
        <f t="shared" si="6"/>
        <v/>
      </c>
      <c r="Q55" s="101" t="str">
        <f t="shared" si="7"/>
        <v/>
      </c>
      <c r="R55" s="150" t="str">
        <f t="shared" si="8"/>
        <v/>
      </c>
      <c r="S55" s="158" t="str">
        <f t="shared" si="9"/>
        <v/>
      </c>
      <c r="T55" s="153">
        <f t="shared" si="10"/>
        <v>0</v>
      </c>
      <c r="U55" s="161" t="str">
        <f t="shared" si="11"/>
        <v/>
      </c>
      <c r="V55" s="162"/>
      <c r="W55" s="123"/>
      <c r="X55" s="122"/>
    </row>
    <row r="56" spans="1:24" x14ac:dyDescent="0.2">
      <c r="A56" s="102" t="str">
        <f>IF(ISBLANK('TAB-B. Zulässigkeitsprüfung'!A57),"",'TAB-B. Zulässigkeitsprüfung'!A57)</f>
        <v/>
      </c>
      <c r="B56" s="147" t="str">
        <f>IF(ISBLANK('TAB-B. Zulässigkeitsprüfung'!C57),"",'TAB-B. Zulässigkeitsprüfung'!C57)</f>
        <v/>
      </c>
      <c r="C56" s="148" t="str">
        <f>IF(ISBLANK('TAB-B. Zulässigkeitsprüfung'!D57),"",'TAB-B. Zulässigkeitsprüfung'!D57)</f>
        <v/>
      </c>
      <c r="D56" s="179"/>
      <c r="E56" s="147" t="str">
        <f t="shared" si="0"/>
        <v/>
      </c>
      <c r="F56" s="148" t="str">
        <f t="shared" si="1"/>
        <v/>
      </c>
      <c r="G56" s="149"/>
      <c r="H56" s="150" t="str">
        <f t="shared" si="2"/>
        <v/>
      </c>
      <c r="I56" s="151" t="str">
        <f t="shared" si="12"/>
        <v/>
      </c>
      <c r="J56" s="152" t="str">
        <f t="shared" si="3"/>
        <v/>
      </c>
      <c r="K56" s="153" t="str">
        <f t="shared" si="4"/>
        <v/>
      </c>
      <c r="L56" s="154" t="str">
        <f>IF(ISBLANK('TAB-B. Zulässigkeitsprüfung'!G57),"",'TAB-B. Zulässigkeitsprüfung'!G57)</f>
        <v/>
      </c>
      <c r="M56" s="155" t="str">
        <f>IF(ISBLANK('TAB-B. Zulässigkeitsprüfung'!H57),"",'TAB-B. Zulässigkeitsprüfung'!H57)</f>
        <v/>
      </c>
      <c r="N56" s="157"/>
      <c r="O56" s="151">
        <f t="shared" si="5"/>
        <v>0</v>
      </c>
      <c r="P56" s="153" t="str">
        <f t="shared" si="6"/>
        <v/>
      </c>
      <c r="Q56" s="101" t="str">
        <f t="shared" si="7"/>
        <v/>
      </c>
      <c r="R56" s="150" t="str">
        <f t="shared" si="8"/>
        <v/>
      </c>
      <c r="S56" s="158" t="str">
        <f t="shared" si="9"/>
        <v/>
      </c>
      <c r="T56" s="153">
        <f t="shared" si="10"/>
        <v>0</v>
      </c>
      <c r="U56" s="161" t="str">
        <f t="shared" si="11"/>
        <v/>
      </c>
      <c r="V56" s="162"/>
      <c r="W56" s="123"/>
      <c r="X56" s="122"/>
    </row>
    <row r="57" spans="1:24" x14ac:dyDescent="0.2">
      <c r="A57" s="102" t="str">
        <f>IF(ISBLANK('TAB-B. Zulässigkeitsprüfung'!A58),"",'TAB-B. Zulässigkeitsprüfung'!A58)</f>
        <v/>
      </c>
      <c r="B57" s="147" t="str">
        <f>IF(ISBLANK('TAB-B. Zulässigkeitsprüfung'!C58),"",'TAB-B. Zulässigkeitsprüfung'!C58)</f>
        <v/>
      </c>
      <c r="C57" s="148" t="str">
        <f>IF(ISBLANK('TAB-B. Zulässigkeitsprüfung'!D58),"",'TAB-B. Zulässigkeitsprüfung'!D58)</f>
        <v/>
      </c>
      <c r="D57" s="179"/>
      <c r="E57" s="147" t="str">
        <f t="shared" si="0"/>
        <v/>
      </c>
      <c r="F57" s="148" t="str">
        <f t="shared" si="1"/>
        <v/>
      </c>
      <c r="G57" s="149"/>
      <c r="H57" s="150" t="str">
        <f t="shared" si="2"/>
        <v/>
      </c>
      <c r="I57" s="151" t="str">
        <f t="shared" si="12"/>
        <v/>
      </c>
      <c r="J57" s="152" t="str">
        <f t="shared" si="3"/>
        <v/>
      </c>
      <c r="K57" s="153" t="str">
        <f t="shared" si="4"/>
        <v/>
      </c>
      <c r="L57" s="154" t="str">
        <f>IF(ISBLANK('TAB-B. Zulässigkeitsprüfung'!G58),"",'TAB-B. Zulässigkeitsprüfung'!G58)</f>
        <v/>
      </c>
      <c r="M57" s="155" t="str">
        <f>IF(ISBLANK('TAB-B. Zulässigkeitsprüfung'!H58),"",'TAB-B. Zulässigkeitsprüfung'!H58)</f>
        <v/>
      </c>
      <c r="N57" s="157"/>
      <c r="O57" s="151">
        <f t="shared" si="5"/>
        <v>0</v>
      </c>
      <c r="P57" s="153" t="str">
        <f t="shared" si="6"/>
        <v/>
      </c>
      <c r="Q57" s="101" t="str">
        <f t="shared" si="7"/>
        <v/>
      </c>
      <c r="R57" s="150" t="str">
        <f t="shared" si="8"/>
        <v/>
      </c>
      <c r="S57" s="158" t="str">
        <f t="shared" si="9"/>
        <v/>
      </c>
      <c r="T57" s="153">
        <f t="shared" si="10"/>
        <v>0</v>
      </c>
      <c r="U57" s="161" t="str">
        <f t="shared" si="11"/>
        <v/>
      </c>
      <c r="V57" s="162"/>
      <c r="W57" s="123"/>
      <c r="X57" s="122"/>
    </row>
    <row r="58" spans="1:24" x14ac:dyDescent="0.2">
      <c r="A58" s="102" t="str">
        <f>IF(ISBLANK('TAB-B. Zulässigkeitsprüfung'!A59),"",'TAB-B. Zulässigkeitsprüfung'!A59)</f>
        <v/>
      </c>
      <c r="B58" s="147" t="str">
        <f>IF(ISBLANK('TAB-B. Zulässigkeitsprüfung'!C59),"",'TAB-B. Zulässigkeitsprüfung'!C59)</f>
        <v/>
      </c>
      <c r="C58" s="148" t="str">
        <f>IF(ISBLANK('TAB-B. Zulässigkeitsprüfung'!D59),"",'TAB-B. Zulässigkeitsprüfung'!D59)</f>
        <v/>
      </c>
      <c r="D58" s="179"/>
      <c r="E58" s="147" t="str">
        <f t="shared" si="0"/>
        <v/>
      </c>
      <c r="F58" s="148" t="str">
        <f t="shared" si="1"/>
        <v/>
      </c>
      <c r="G58" s="149"/>
      <c r="H58" s="150" t="str">
        <f t="shared" si="2"/>
        <v/>
      </c>
      <c r="I58" s="151" t="str">
        <f t="shared" si="12"/>
        <v/>
      </c>
      <c r="J58" s="152" t="str">
        <f t="shared" si="3"/>
        <v/>
      </c>
      <c r="K58" s="153" t="str">
        <f t="shared" si="4"/>
        <v/>
      </c>
      <c r="L58" s="154" t="str">
        <f>IF(ISBLANK('TAB-B. Zulässigkeitsprüfung'!G59),"",'TAB-B. Zulässigkeitsprüfung'!G59)</f>
        <v/>
      </c>
      <c r="M58" s="155" t="str">
        <f>IF(ISBLANK('TAB-B. Zulässigkeitsprüfung'!H59),"",'TAB-B. Zulässigkeitsprüfung'!H59)</f>
        <v/>
      </c>
      <c r="N58" s="157"/>
      <c r="O58" s="151">
        <f t="shared" si="5"/>
        <v>0</v>
      </c>
      <c r="P58" s="153" t="str">
        <f t="shared" si="6"/>
        <v/>
      </c>
      <c r="Q58" s="101" t="str">
        <f t="shared" si="7"/>
        <v/>
      </c>
      <c r="R58" s="150" t="str">
        <f t="shared" si="8"/>
        <v/>
      </c>
      <c r="S58" s="158" t="str">
        <f t="shared" si="9"/>
        <v/>
      </c>
      <c r="T58" s="153">
        <f t="shared" si="10"/>
        <v>0</v>
      </c>
      <c r="U58" s="161" t="str">
        <f t="shared" si="11"/>
        <v/>
      </c>
      <c r="V58" s="162"/>
      <c r="W58" s="123"/>
      <c r="X58" s="122"/>
    </row>
    <row r="59" spans="1:24" x14ac:dyDescent="0.2">
      <c r="A59" s="102" t="str">
        <f>IF(ISBLANK('TAB-B. Zulässigkeitsprüfung'!A60),"",'TAB-B. Zulässigkeitsprüfung'!A60)</f>
        <v/>
      </c>
      <c r="B59" s="147" t="str">
        <f>IF(ISBLANK('TAB-B. Zulässigkeitsprüfung'!C60),"",'TAB-B. Zulässigkeitsprüfung'!C60)</f>
        <v/>
      </c>
      <c r="C59" s="148" t="str">
        <f>IF(ISBLANK('TAB-B. Zulässigkeitsprüfung'!D60),"",'TAB-B. Zulässigkeitsprüfung'!D60)</f>
        <v/>
      </c>
      <c r="D59" s="179"/>
      <c r="E59" s="147" t="str">
        <f t="shared" si="0"/>
        <v/>
      </c>
      <c r="F59" s="148" t="str">
        <f t="shared" si="1"/>
        <v/>
      </c>
      <c r="G59" s="149"/>
      <c r="H59" s="150" t="str">
        <f t="shared" si="2"/>
        <v/>
      </c>
      <c r="I59" s="151" t="str">
        <f t="shared" si="12"/>
        <v/>
      </c>
      <c r="J59" s="152" t="str">
        <f t="shared" si="3"/>
        <v/>
      </c>
      <c r="K59" s="153" t="str">
        <f t="shared" si="4"/>
        <v/>
      </c>
      <c r="L59" s="154" t="str">
        <f>IF(ISBLANK('TAB-B. Zulässigkeitsprüfung'!G60),"",'TAB-B. Zulässigkeitsprüfung'!G60)</f>
        <v/>
      </c>
      <c r="M59" s="155" t="str">
        <f>IF(ISBLANK('TAB-B. Zulässigkeitsprüfung'!H60),"",'TAB-B. Zulässigkeitsprüfung'!H60)</f>
        <v/>
      </c>
      <c r="N59" s="157"/>
      <c r="O59" s="151">
        <f t="shared" si="5"/>
        <v>0</v>
      </c>
      <c r="P59" s="153" t="str">
        <f t="shared" si="6"/>
        <v/>
      </c>
      <c r="Q59" s="101" t="str">
        <f t="shared" si="7"/>
        <v/>
      </c>
      <c r="R59" s="150" t="str">
        <f t="shared" si="8"/>
        <v/>
      </c>
      <c r="S59" s="158" t="str">
        <f t="shared" si="9"/>
        <v/>
      </c>
      <c r="T59" s="153">
        <f t="shared" si="10"/>
        <v>0</v>
      </c>
      <c r="U59" s="161" t="str">
        <f t="shared" si="11"/>
        <v/>
      </c>
      <c r="V59" s="162"/>
      <c r="W59" s="123"/>
      <c r="X59" s="122"/>
    </row>
    <row r="60" spans="1:24" x14ac:dyDescent="0.2">
      <c r="A60" s="102" t="str">
        <f>IF(ISBLANK('TAB-B. Zulässigkeitsprüfung'!A61),"",'TAB-B. Zulässigkeitsprüfung'!A61)</f>
        <v/>
      </c>
      <c r="B60" s="147" t="str">
        <f>IF(ISBLANK('TAB-B. Zulässigkeitsprüfung'!C61),"",'TAB-B. Zulässigkeitsprüfung'!C61)</f>
        <v/>
      </c>
      <c r="C60" s="148" t="str">
        <f>IF(ISBLANK('TAB-B. Zulässigkeitsprüfung'!D61),"",'TAB-B. Zulässigkeitsprüfung'!D61)</f>
        <v/>
      </c>
      <c r="D60" s="179"/>
      <c r="E60" s="147" t="str">
        <f t="shared" si="0"/>
        <v/>
      </c>
      <c r="F60" s="148" t="str">
        <f t="shared" si="1"/>
        <v/>
      </c>
      <c r="G60" s="149"/>
      <c r="H60" s="150" t="str">
        <f t="shared" si="2"/>
        <v/>
      </c>
      <c r="I60" s="151" t="str">
        <f t="shared" si="12"/>
        <v/>
      </c>
      <c r="J60" s="152" t="str">
        <f t="shared" si="3"/>
        <v/>
      </c>
      <c r="K60" s="153" t="str">
        <f t="shared" si="4"/>
        <v/>
      </c>
      <c r="L60" s="154" t="str">
        <f>IF(ISBLANK('TAB-B. Zulässigkeitsprüfung'!G61),"",'TAB-B. Zulässigkeitsprüfung'!G61)</f>
        <v/>
      </c>
      <c r="M60" s="155" t="str">
        <f>IF(ISBLANK('TAB-B. Zulässigkeitsprüfung'!H61),"",'TAB-B. Zulässigkeitsprüfung'!H61)</f>
        <v/>
      </c>
      <c r="N60" s="157"/>
      <c r="O60" s="151">
        <f t="shared" si="5"/>
        <v>0</v>
      </c>
      <c r="P60" s="153" t="str">
        <f t="shared" si="6"/>
        <v/>
      </c>
      <c r="Q60" s="101" t="str">
        <f t="shared" si="7"/>
        <v/>
      </c>
      <c r="R60" s="150" t="str">
        <f t="shared" si="8"/>
        <v/>
      </c>
      <c r="S60" s="158" t="str">
        <f t="shared" si="9"/>
        <v/>
      </c>
      <c r="T60" s="153">
        <f t="shared" si="10"/>
        <v>0</v>
      </c>
      <c r="U60" s="161" t="str">
        <f t="shared" si="11"/>
        <v/>
      </c>
      <c r="V60" s="162"/>
      <c r="W60" s="123"/>
      <c r="X60" s="122"/>
    </row>
    <row r="61" spans="1:24" x14ac:dyDescent="0.2">
      <c r="A61" s="102" t="str">
        <f>IF(ISBLANK('TAB-B. Zulässigkeitsprüfung'!A62),"",'TAB-B. Zulässigkeitsprüfung'!A62)</f>
        <v/>
      </c>
      <c r="B61" s="147" t="str">
        <f>IF(ISBLANK('TAB-B. Zulässigkeitsprüfung'!C62),"",'TAB-B. Zulässigkeitsprüfung'!C62)</f>
        <v/>
      </c>
      <c r="C61" s="148" t="str">
        <f>IF(ISBLANK('TAB-B. Zulässigkeitsprüfung'!D62),"",'TAB-B. Zulässigkeitsprüfung'!D62)</f>
        <v/>
      </c>
      <c r="D61" s="179"/>
      <c r="E61" s="147" t="str">
        <f t="shared" si="0"/>
        <v/>
      </c>
      <c r="F61" s="148" t="str">
        <f t="shared" si="1"/>
        <v/>
      </c>
      <c r="G61" s="149"/>
      <c r="H61" s="150" t="str">
        <f t="shared" si="2"/>
        <v/>
      </c>
      <c r="I61" s="151" t="str">
        <f t="shared" si="12"/>
        <v/>
      </c>
      <c r="J61" s="152" t="str">
        <f t="shared" si="3"/>
        <v/>
      </c>
      <c r="K61" s="153" t="str">
        <f t="shared" si="4"/>
        <v/>
      </c>
      <c r="L61" s="154" t="str">
        <f>IF(ISBLANK('TAB-B. Zulässigkeitsprüfung'!G62),"",'TAB-B. Zulässigkeitsprüfung'!G62)</f>
        <v/>
      </c>
      <c r="M61" s="155" t="str">
        <f>IF(ISBLANK('TAB-B. Zulässigkeitsprüfung'!H62),"",'TAB-B. Zulässigkeitsprüfung'!H62)</f>
        <v/>
      </c>
      <c r="N61" s="157"/>
      <c r="O61" s="151">
        <f t="shared" si="5"/>
        <v>0</v>
      </c>
      <c r="P61" s="153" t="str">
        <f t="shared" si="6"/>
        <v/>
      </c>
      <c r="Q61" s="101" t="str">
        <f t="shared" si="7"/>
        <v/>
      </c>
      <c r="R61" s="150" t="str">
        <f t="shared" si="8"/>
        <v/>
      </c>
      <c r="S61" s="158" t="str">
        <f t="shared" si="9"/>
        <v/>
      </c>
      <c r="T61" s="153">
        <f t="shared" si="10"/>
        <v>0</v>
      </c>
      <c r="U61" s="161" t="str">
        <f t="shared" si="11"/>
        <v/>
      </c>
      <c r="V61" s="162"/>
      <c r="W61" s="123"/>
      <c r="X61" s="122"/>
    </row>
    <row r="62" spans="1:24" x14ac:dyDescent="0.2">
      <c r="A62" s="102" t="str">
        <f>IF(ISBLANK('TAB-B. Zulässigkeitsprüfung'!A63),"",'TAB-B. Zulässigkeitsprüfung'!A63)</f>
        <v/>
      </c>
      <c r="B62" s="147" t="str">
        <f>IF(ISBLANK('TAB-B. Zulässigkeitsprüfung'!C63),"",'TAB-B. Zulässigkeitsprüfung'!C63)</f>
        <v/>
      </c>
      <c r="C62" s="148" t="str">
        <f>IF(ISBLANK('TAB-B. Zulässigkeitsprüfung'!D63),"",'TAB-B. Zulässigkeitsprüfung'!D63)</f>
        <v/>
      </c>
      <c r="D62" s="179"/>
      <c r="E62" s="147" t="str">
        <f t="shared" si="0"/>
        <v/>
      </c>
      <c r="F62" s="148" t="str">
        <f t="shared" si="1"/>
        <v/>
      </c>
      <c r="G62" s="149"/>
      <c r="H62" s="150" t="str">
        <f t="shared" si="2"/>
        <v/>
      </c>
      <c r="I62" s="151" t="str">
        <f t="shared" si="12"/>
        <v/>
      </c>
      <c r="J62" s="152" t="str">
        <f t="shared" si="3"/>
        <v/>
      </c>
      <c r="K62" s="153" t="str">
        <f t="shared" si="4"/>
        <v/>
      </c>
      <c r="L62" s="154" t="str">
        <f>IF(ISBLANK('TAB-B. Zulässigkeitsprüfung'!G63),"",'TAB-B. Zulässigkeitsprüfung'!G63)</f>
        <v/>
      </c>
      <c r="M62" s="155" t="str">
        <f>IF(ISBLANK('TAB-B. Zulässigkeitsprüfung'!H63),"",'TAB-B. Zulässigkeitsprüfung'!H63)</f>
        <v/>
      </c>
      <c r="N62" s="157"/>
      <c r="O62" s="151">
        <f t="shared" si="5"/>
        <v>0</v>
      </c>
      <c r="P62" s="153" t="str">
        <f t="shared" si="6"/>
        <v/>
      </c>
      <c r="Q62" s="101" t="str">
        <f t="shared" si="7"/>
        <v/>
      </c>
      <c r="R62" s="150" t="str">
        <f t="shared" si="8"/>
        <v/>
      </c>
      <c r="S62" s="158" t="str">
        <f t="shared" si="9"/>
        <v/>
      </c>
      <c r="T62" s="153">
        <f t="shared" si="10"/>
        <v>0</v>
      </c>
      <c r="U62" s="161" t="str">
        <f t="shared" si="11"/>
        <v/>
      </c>
      <c r="V62" s="162"/>
      <c r="W62" s="123"/>
      <c r="X62" s="122"/>
    </row>
    <row r="63" spans="1:24" x14ac:dyDescent="0.2">
      <c r="A63" s="102" t="str">
        <f>IF(ISBLANK('TAB-B. Zulässigkeitsprüfung'!A64),"",'TAB-B. Zulässigkeitsprüfung'!A64)</f>
        <v/>
      </c>
      <c r="B63" s="147" t="str">
        <f>IF(ISBLANK('TAB-B. Zulässigkeitsprüfung'!C64),"",'TAB-B. Zulässigkeitsprüfung'!C64)</f>
        <v/>
      </c>
      <c r="C63" s="148" t="str">
        <f>IF(ISBLANK('TAB-B. Zulässigkeitsprüfung'!D64),"",'TAB-B. Zulässigkeitsprüfung'!D64)</f>
        <v/>
      </c>
      <c r="D63" s="179"/>
      <c r="E63" s="147" t="str">
        <f t="shared" si="0"/>
        <v/>
      </c>
      <c r="F63" s="148" t="str">
        <f t="shared" si="1"/>
        <v/>
      </c>
      <c r="G63" s="149"/>
      <c r="H63" s="150" t="str">
        <f t="shared" si="2"/>
        <v/>
      </c>
      <c r="I63" s="151" t="str">
        <f t="shared" si="12"/>
        <v/>
      </c>
      <c r="J63" s="152" t="str">
        <f t="shared" si="3"/>
        <v/>
      </c>
      <c r="K63" s="153" t="str">
        <f t="shared" si="4"/>
        <v/>
      </c>
      <c r="L63" s="154" t="str">
        <f>IF(ISBLANK('TAB-B. Zulässigkeitsprüfung'!G64),"",'TAB-B. Zulässigkeitsprüfung'!G64)</f>
        <v/>
      </c>
      <c r="M63" s="155" t="str">
        <f>IF(ISBLANK('TAB-B. Zulässigkeitsprüfung'!H64),"",'TAB-B. Zulässigkeitsprüfung'!H64)</f>
        <v/>
      </c>
      <c r="N63" s="157"/>
      <c r="O63" s="151">
        <f t="shared" si="5"/>
        <v>0</v>
      </c>
      <c r="P63" s="153" t="str">
        <f t="shared" si="6"/>
        <v/>
      </c>
      <c r="Q63" s="101" t="str">
        <f t="shared" si="7"/>
        <v/>
      </c>
      <c r="R63" s="150" t="str">
        <f t="shared" si="8"/>
        <v/>
      </c>
      <c r="S63" s="158" t="str">
        <f t="shared" si="9"/>
        <v/>
      </c>
      <c r="T63" s="153">
        <f t="shared" si="10"/>
        <v>0</v>
      </c>
      <c r="U63" s="161" t="str">
        <f t="shared" si="11"/>
        <v/>
      </c>
      <c r="V63" s="162"/>
      <c r="W63" s="123"/>
      <c r="X63" s="122"/>
    </row>
    <row r="64" spans="1:24" x14ac:dyDescent="0.2">
      <c r="A64" s="102" t="str">
        <f>IF(ISBLANK('TAB-B. Zulässigkeitsprüfung'!A65),"",'TAB-B. Zulässigkeitsprüfung'!A65)</f>
        <v/>
      </c>
      <c r="B64" s="147" t="str">
        <f>IF(ISBLANK('TAB-B. Zulässigkeitsprüfung'!C65),"",'TAB-B. Zulässigkeitsprüfung'!C65)</f>
        <v/>
      </c>
      <c r="C64" s="148" t="str">
        <f>IF(ISBLANK('TAB-B. Zulässigkeitsprüfung'!D65),"",'TAB-B. Zulässigkeitsprüfung'!D65)</f>
        <v/>
      </c>
      <c r="D64" s="179"/>
      <c r="E64" s="147" t="str">
        <f t="shared" si="0"/>
        <v/>
      </c>
      <c r="F64" s="148" t="str">
        <f t="shared" si="1"/>
        <v/>
      </c>
      <c r="G64" s="149"/>
      <c r="H64" s="150" t="str">
        <f t="shared" si="2"/>
        <v/>
      </c>
      <c r="I64" s="151" t="str">
        <f t="shared" si="12"/>
        <v/>
      </c>
      <c r="J64" s="152" t="str">
        <f t="shared" si="3"/>
        <v/>
      </c>
      <c r="K64" s="153" t="str">
        <f t="shared" si="4"/>
        <v/>
      </c>
      <c r="L64" s="154" t="str">
        <f>IF(ISBLANK('TAB-B. Zulässigkeitsprüfung'!G65),"",'TAB-B. Zulässigkeitsprüfung'!G65)</f>
        <v/>
      </c>
      <c r="M64" s="155" t="str">
        <f>IF(ISBLANK('TAB-B. Zulässigkeitsprüfung'!H65),"",'TAB-B. Zulässigkeitsprüfung'!H65)</f>
        <v/>
      </c>
      <c r="N64" s="157"/>
      <c r="O64" s="151">
        <f t="shared" si="5"/>
        <v>0</v>
      </c>
      <c r="P64" s="153" t="str">
        <f t="shared" si="6"/>
        <v/>
      </c>
      <c r="Q64" s="101" t="str">
        <f t="shared" si="7"/>
        <v/>
      </c>
      <c r="R64" s="150" t="str">
        <f t="shared" si="8"/>
        <v/>
      </c>
      <c r="S64" s="158" t="str">
        <f t="shared" si="9"/>
        <v/>
      </c>
      <c r="T64" s="153">
        <f t="shared" si="10"/>
        <v>0</v>
      </c>
      <c r="U64" s="161" t="str">
        <f t="shared" si="11"/>
        <v/>
      </c>
      <c r="V64" s="162"/>
      <c r="W64" s="123"/>
      <c r="X64" s="122"/>
    </row>
    <row r="65" spans="1:24" x14ac:dyDescent="0.2">
      <c r="A65" s="102" t="str">
        <f>IF(ISBLANK('TAB-B. Zulässigkeitsprüfung'!A66),"",'TAB-B. Zulässigkeitsprüfung'!A66)</f>
        <v/>
      </c>
      <c r="B65" s="147" t="str">
        <f>IF(ISBLANK('TAB-B. Zulässigkeitsprüfung'!C66),"",'TAB-B. Zulässigkeitsprüfung'!C66)</f>
        <v/>
      </c>
      <c r="C65" s="148" t="str">
        <f>IF(ISBLANK('TAB-B. Zulässigkeitsprüfung'!D66),"",'TAB-B. Zulässigkeitsprüfung'!D66)</f>
        <v/>
      </c>
      <c r="D65" s="179"/>
      <c r="E65" s="147" t="str">
        <f t="shared" si="0"/>
        <v/>
      </c>
      <c r="F65" s="148" t="str">
        <f t="shared" si="1"/>
        <v/>
      </c>
      <c r="G65" s="149"/>
      <c r="H65" s="150" t="str">
        <f t="shared" si="2"/>
        <v/>
      </c>
      <c r="I65" s="151" t="str">
        <f t="shared" si="12"/>
        <v/>
      </c>
      <c r="J65" s="152" t="str">
        <f t="shared" si="3"/>
        <v/>
      </c>
      <c r="K65" s="153" t="str">
        <f t="shared" si="4"/>
        <v/>
      </c>
      <c r="L65" s="154" t="str">
        <f>IF(ISBLANK('TAB-B. Zulässigkeitsprüfung'!G66),"",'TAB-B. Zulässigkeitsprüfung'!G66)</f>
        <v/>
      </c>
      <c r="M65" s="155" t="str">
        <f>IF(ISBLANK('TAB-B. Zulässigkeitsprüfung'!H66),"",'TAB-B. Zulässigkeitsprüfung'!H66)</f>
        <v/>
      </c>
      <c r="N65" s="157"/>
      <c r="O65" s="151">
        <f t="shared" si="5"/>
        <v>0</v>
      </c>
      <c r="P65" s="153" t="str">
        <f t="shared" si="6"/>
        <v/>
      </c>
      <c r="Q65" s="101" t="str">
        <f t="shared" si="7"/>
        <v/>
      </c>
      <c r="R65" s="150" t="str">
        <f t="shared" si="8"/>
        <v/>
      </c>
      <c r="S65" s="158" t="str">
        <f t="shared" si="9"/>
        <v/>
      </c>
      <c r="T65" s="153">
        <f t="shared" si="10"/>
        <v>0</v>
      </c>
      <c r="U65" s="161" t="str">
        <f t="shared" si="11"/>
        <v/>
      </c>
      <c r="V65" s="162"/>
      <c r="W65" s="123"/>
      <c r="X65" s="122"/>
    </row>
    <row r="66" spans="1:24" x14ac:dyDescent="0.2">
      <c r="A66" s="102" t="str">
        <f>IF(ISBLANK('TAB-B. Zulässigkeitsprüfung'!A67),"",'TAB-B. Zulässigkeitsprüfung'!A67)</f>
        <v/>
      </c>
      <c r="B66" s="147" t="str">
        <f>IF(ISBLANK('TAB-B. Zulässigkeitsprüfung'!C67),"",'TAB-B. Zulässigkeitsprüfung'!C67)</f>
        <v/>
      </c>
      <c r="C66" s="148" t="str">
        <f>IF(ISBLANK('TAB-B. Zulässigkeitsprüfung'!D67),"",'TAB-B. Zulässigkeitsprüfung'!D67)</f>
        <v/>
      </c>
      <c r="D66" s="179"/>
      <c r="E66" s="147" t="str">
        <f t="shared" si="0"/>
        <v/>
      </c>
      <c r="F66" s="148" t="str">
        <f t="shared" si="1"/>
        <v/>
      </c>
      <c r="G66" s="149"/>
      <c r="H66" s="150" t="str">
        <f t="shared" si="2"/>
        <v/>
      </c>
      <c r="I66" s="151" t="str">
        <f t="shared" si="12"/>
        <v/>
      </c>
      <c r="J66" s="152" t="str">
        <f t="shared" si="3"/>
        <v/>
      </c>
      <c r="K66" s="153" t="str">
        <f t="shared" si="4"/>
        <v/>
      </c>
      <c r="L66" s="154" t="str">
        <f>IF(ISBLANK('TAB-B. Zulässigkeitsprüfung'!G67),"",'TAB-B. Zulässigkeitsprüfung'!G67)</f>
        <v/>
      </c>
      <c r="M66" s="155" t="str">
        <f>IF(ISBLANK('TAB-B. Zulässigkeitsprüfung'!H67),"",'TAB-B. Zulässigkeitsprüfung'!H67)</f>
        <v/>
      </c>
      <c r="N66" s="157"/>
      <c r="O66" s="151">
        <f t="shared" si="5"/>
        <v>0</v>
      </c>
      <c r="P66" s="153" t="str">
        <f t="shared" si="6"/>
        <v/>
      </c>
      <c r="Q66" s="101" t="str">
        <f t="shared" si="7"/>
        <v/>
      </c>
      <c r="R66" s="150" t="str">
        <f t="shared" si="8"/>
        <v/>
      </c>
      <c r="S66" s="158" t="str">
        <f t="shared" si="9"/>
        <v/>
      </c>
      <c r="T66" s="153">
        <f t="shared" si="10"/>
        <v>0</v>
      </c>
      <c r="U66" s="161" t="str">
        <f t="shared" si="11"/>
        <v/>
      </c>
      <c r="V66" s="162"/>
      <c r="W66" s="123"/>
      <c r="X66" s="122"/>
    </row>
    <row r="67" spans="1:24" x14ac:dyDescent="0.2">
      <c r="A67" s="102" t="str">
        <f>IF(ISBLANK('TAB-B. Zulässigkeitsprüfung'!A68),"",'TAB-B. Zulässigkeitsprüfung'!A68)</f>
        <v/>
      </c>
      <c r="B67" s="147" t="str">
        <f>IF(ISBLANK('TAB-B. Zulässigkeitsprüfung'!C68),"",'TAB-B. Zulässigkeitsprüfung'!C68)</f>
        <v/>
      </c>
      <c r="C67" s="148" t="str">
        <f>IF(ISBLANK('TAB-B. Zulässigkeitsprüfung'!D68),"",'TAB-B. Zulässigkeitsprüfung'!D68)</f>
        <v/>
      </c>
      <c r="D67" s="179"/>
      <c r="E67" s="147" t="str">
        <f t="shared" si="0"/>
        <v/>
      </c>
      <c r="F67" s="148" t="str">
        <f t="shared" si="1"/>
        <v/>
      </c>
      <c r="G67" s="149"/>
      <c r="H67" s="150" t="str">
        <f t="shared" si="2"/>
        <v/>
      </c>
      <c r="I67" s="151" t="str">
        <f t="shared" si="12"/>
        <v/>
      </c>
      <c r="J67" s="152" t="str">
        <f t="shared" si="3"/>
        <v/>
      </c>
      <c r="K67" s="153" t="str">
        <f t="shared" si="4"/>
        <v/>
      </c>
      <c r="L67" s="154" t="str">
        <f>IF(ISBLANK('TAB-B. Zulässigkeitsprüfung'!G68),"",'TAB-B. Zulässigkeitsprüfung'!G68)</f>
        <v/>
      </c>
      <c r="M67" s="155" t="str">
        <f>IF(ISBLANK('TAB-B. Zulässigkeitsprüfung'!H68),"",'TAB-B. Zulässigkeitsprüfung'!H68)</f>
        <v/>
      </c>
      <c r="N67" s="157"/>
      <c r="O67" s="151">
        <f t="shared" si="5"/>
        <v>0</v>
      </c>
      <c r="P67" s="153" t="str">
        <f t="shared" si="6"/>
        <v/>
      </c>
      <c r="Q67" s="101" t="str">
        <f t="shared" si="7"/>
        <v/>
      </c>
      <c r="R67" s="150" t="str">
        <f t="shared" si="8"/>
        <v/>
      </c>
      <c r="S67" s="158" t="str">
        <f t="shared" si="9"/>
        <v/>
      </c>
      <c r="T67" s="153">
        <f t="shared" si="10"/>
        <v>0</v>
      </c>
      <c r="U67" s="161" t="str">
        <f t="shared" si="11"/>
        <v/>
      </c>
      <c r="V67" s="162"/>
      <c r="W67" s="123"/>
      <c r="X67" s="122"/>
    </row>
    <row r="68" spans="1:24" x14ac:dyDescent="0.2">
      <c r="A68" s="102" t="str">
        <f>IF(ISBLANK('TAB-B. Zulässigkeitsprüfung'!A69),"",'TAB-B. Zulässigkeitsprüfung'!A69)</f>
        <v/>
      </c>
      <c r="B68" s="147" t="str">
        <f>IF(ISBLANK('TAB-B. Zulässigkeitsprüfung'!C69),"",'TAB-B. Zulässigkeitsprüfung'!C69)</f>
        <v/>
      </c>
      <c r="C68" s="148" t="str">
        <f>IF(ISBLANK('TAB-B. Zulässigkeitsprüfung'!D69),"",'TAB-B. Zulässigkeitsprüfung'!D69)</f>
        <v/>
      </c>
      <c r="D68" s="179"/>
      <c r="E68" s="147" t="str">
        <f t="shared" si="0"/>
        <v/>
      </c>
      <c r="F68" s="148" t="str">
        <f t="shared" si="1"/>
        <v/>
      </c>
      <c r="G68" s="149"/>
      <c r="H68" s="150" t="str">
        <f t="shared" si="2"/>
        <v/>
      </c>
      <c r="I68" s="151" t="str">
        <f t="shared" si="12"/>
        <v/>
      </c>
      <c r="J68" s="152" t="str">
        <f t="shared" si="3"/>
        <v/>
      </c>
      <c r="K68" s="153" t="str">
        <f t="shared" si="4"/>
        <v/>
      </c>
      <c r="L68" s="154" t="str">
        <f>IF(ISBLANK('TAB-B. Zulässigkeitsprüfung'!G69),"",'TAB-B. Zulässigkeitsprüfung'!G69)</f>
        <v/>
      </c>
      <c r="M68" s="155" t="str">
        <f>IF(ISBLANK('TAB-B. Zulässigkeitsprüfung'!H69),"",'TAB-B. Zulässigkeitsprüfung'!H69)</f>
        <v/>
      </c>
      <c r="N68" s="157"/>
      <c r="O68" s="151">
        <f t="shared" si="5"/>
        <v>0</v>
      </c>
      <c r="P68" s="153" t="str">
        <f t="shared" si="6"/>
        <v/>
      </c>
      <c r="Q68" s="101" t="str">
        <f t="shared" si="7"/>
        <v/>
      </c>
      <c r="R68" s="150" t="str">
        <f t="shared" si="8"/>
        <v/>
      </c>
      <c r="S68" s="158" t="str">
        <f t="shared" si="9"/>
        <v/>
      </c>
      <c r="T68" s="153">
        <f t="shared" si="10"/>
        <v>0</v>
      </c>
      <c r="U68" s="161" t="str">
        <f t="shared" si="11"/>
        <v/>
      </c>
      <c r="V68" s="162"/>
      <c r="W68" s="123"/>
      <c r="X68" s="122"/>
    </row>
    <row r="69" spans="1:24" x14ac:dyDescent="0.2">
      <c r="A69" s="102" t="str">
        <f>IF(ISBLANK('TAB-B. Zulässigkeitsprüfung'!A70),"",'TAB-B. Zulässigkeitsprüfung'!A70)</f>
        <v/>
      </c>
      <c r="B69" s="147" t="str">
        <f>IF(ISBLANK('TAB-B. Zulässigkeitsprüfung'!C70),"",'TAB-B. Zulässigkeitsprüfung'!C70)</f>
        <v/>
      </c>
      <c r="C69" s="148" t="str">
        <f>IF(ISBLANK('TAB-B. Zulässigkeitsprüfung'!D70),"",'TAB-B. Zulässigkeitsprüfung'!D70)</f>
        <v/>
      </c>
      <c r="D69" s="179"/>
      <c r="E69" s="147" t="str">
        <f t="shared" si="0"/>
        <v/>
      </c>
      <c r="F69" s="148" t="str">
        <f t="shared" si="1"/>
        <v/>
      </c>
      <c r="G69" s="149"/>
      <c r="H69" s="150" t="str">
        <f t="shared" si="2"/>
        <v/>
      </c>
      <c r="I69" s="151" t="str">
        <f t="shared" si="12"/>
        <v/>
      </c>
      <c r="J69" s="152" t="str">
        <f t="shared" si="3"/>
        <v/>
      </c>
      <c r="K69" s="153" t="str">
        <f t="shared" si="4"/>
        <v/>
      </c>
      <c r="L69" s="154" t="str">
        <f>IF(ISBLANK('TAB-B. Zulässigkeitsprüfung'!G70),"",'TAB-B. Zulässigkeitsprüfung'!G70)</f>
        <v/>
      </c>
      <c r="M69" s="155" t="str">
        <f>IF(ISBLANK('TAB-B. Zulässigkeitsprüfung'!H70),"",'TAB-B. Zulässigkeitsprüfung'!H70)</f>
        <v/>
      </c>
      <c r="N69" s="157"/>
      <c r="O69" s="151">
        <f t="shared" si="5"/>
        <v>0</v>
      </c>
      <c r="P69" s="153" t="str">
        <f t="shared" si="6"/>
        <v/>
      </c>
      <c r="Q69" s="101" t="str">
        <f t="shared" si="7"/>
        <v/>
      </c>
      <c r="R69" s="150" t="str">
        <f t="shared" si="8"/>
        <v/>
      </c>
      <c r="S69" s="158" t="str">
        <f t="shared" si="9"/>
        <v/>
      </c>
      <c r="T69" s="153">
        <f t="shared" si="10"/>
        <v>0</v>
      </c>
      <c r="U69" s="161" t="str">
        <f t="shared" si="11"/>
        <v/>
      </c>
      <c r="V69" s="162"/>
      <c r="W69" s="123"/>
      <c r="X69" s="122"/>
    </row>
    <row r="70" spans="1:24" x14ac:dyDescent="0.2">
      <c r="A70" s="102" t="str">
        <f>IF(ISBLANK('TAB-B. Zulässigkeitsprüfung'!A71),"",'TAB-B. Zulässigkeitsprüfung'!A71)</f>
        <v/>
      </c>
      <c r="B70" s="147" t="str">
        <f>IF(ISBLANK('TAB-B. Zulässigkeitsprüfung'!C71),"",'TAB-B. Zulässigkeitsprüfung'!C71)</f>
        <v/>
      </c>
      <c r="C70" s="148" t="str">
        <f>IF(ISBLANK('TAB-B. Zulässigkeitsprüfung'!D71),"",'TAB-B. Zulässigkeitsprüfung'!D71)</f>
        <v/>
      </c>
      <c r="D70" s="179"/>
      <c r="E70" s="147" t="str">
        <f t="shared" si="0"/>
        <v/>
      </c>
      <c r="F70" s="148" t="str">
        <f t="shared" si="1"/>
        <v/>
      </c>
      <c r="G70" s="149"/>
      <c r="H70" s="150" t="str">
        <f t="shared" si="2"/>
        <v/>
      </c>
      <c r="I70" s="151" t="str">
        <f t="shared" si="12"/>
        <v/>
      </c>
      <c r="J70" s="152" t="str">
        <f t="shared" si="3"/>
        <v/>
      </c>
      <c r="K70" s="153" t="str">
        <f t="shared" si="4"/>
        <v/>
      </c>
      <c r="L70" s="154" t="str">
        <f>IF(ISBLANK('TAB-B. Zulässigkeitsprüfung'!G71),"",'TAB-B. Zulässigkeitsprüfung'!G71)</f>
        <v/>
      </c>
      <c r="M70" s="155" t="str">
        <f>IF(ISBLANK('TAB-B. Zulässigkeitsprüfung'!H71),"",'TAB-B. Zulässigkeitsprüfung'!H71)</f>
        <v/>
      </c>
      <c r="N70" s="157"/>
      <c r="O70" s="151">
        <f t="shared" si="5"/>
        <v>0</v>
      </c>
      <c r="P70" s="153" t="str">
        <f t="shared" si="6"/>
        <v/>
      </c>
      <c r="Q70" s="101" t="str">
        <f t="shared" si="7"/>
        <v/>
      </c>
      <c r="R70" s="150" t="str">
        <f t="shared" si="8"/>
        <v/>
      </c>
      <c r="S70" s="158" t="str">
        <f t="shared" si="9"/>
        <v/>
      </c>
      <c r="T70" s="153">
        <f t="shared" si="10"/>
        <v>0</v>
      </c>
      <c r="U70" s="161" t="str">
        <f t="shared" si="11"/>
        <v/>
      </c>
      <c r="V70" s="162"/>
      <c r="W70" s="123"/>
      <c r="X70" s="122"/>
    </row>
    <row r="71" spans="1:24" x14ac:dyDescent="0.2">
      <c r="A71" s="102" t="str">
        <f>IF(ISBLANK('TAB-B. Zulässigkeitsprüfung'!A72),"",'TAB-B. Zulässigkeitsprüfung'!A72)</f>
        <v/>
      </c>
      <c r="B71" s="147" t="str">
        <f>IF(ISBLANK('TAB-B. Zulässigkeitsprüfung'!C72),"",'TAB-B. Zulässigkeitsprüfung'!C72)</f>
        <v/>
      </c>
      <c r="C71" s="148" t="str">
        <f>IF(ISBLANK('TAB-B. Zulässigkeitsprüfung'!D72),"",'TAB-B. Zulässigkeitsprüfung'!D72)</f>
        <v/>
      </c>
      <c r="D71" s="179"/>
      <c r="E71" s="147" t="str">
        <f t="shared" si="0"/>
        <v/>
      </c>
      <c r="F71" s="148" t="str">
        <f t="shared" si="1"/>
        <v/>
      </c>
      <c r="G71" s="149"/>
      <c r="H71" s="150" t="str">
        <f t="shared" si="2"/>
        <v/>
      </c>
      <c r="I71" s="151" t="str">
        <f t="shared" si="12"/>
        <v/>
      </c>
      <c r="J71" s="152" t="str">
        <f t="shared" si="3"/>
        <v/>
      </c>
      <c r="K71" s="153" t="str">
        <f t="shared" si="4"/>
        <v/>
      </c>
      <c r="L71" s="154" t="str">
        <f>IF(ISBLANK('TAB-B. Zulässigkeitsprüfung'!G72),"",'TAB-B. Zulässigkeitsprüfung'!G72)</f>
        <v/>
      </c>
      <c r="M71" s="155" t="str">
        <f>IF(ISBLANK('TAB-B. Zulässigkeitsprüfung'!H72),"",'TAB-B. Zulässigkeitsprüfung'!H72)</f>
        <v/>
      </c>
      <c r="N71" s="157"/>
      <c r="O71" s="151">
        <f t="shared" si="5"/>
        <v>0</v>
      </c>
      <c r="P71" s="153" t="str">
        <f t="shared" si="6"/>
        <v/>
      </c>
      <c r="Q71" s="101" t="str">
        <f t="shared" si="7"/>
        <v/>
      </c>
      <c r="R71" s="150" t="str">
        <f t="shared" si="8"/>
        <v/>
      </c>
      <c r="S71" s="158" t="str">
        <f t="shared" si="9"/>
        <v/>
      </c>
      <c r="T71" s="153">
        <f t="shared" si="10"/>
        <v>0</v>
      </c>
      <c r="U71" s="161" t="str">
        <f t="shared" si="11"/>
        <v/>
      </c>
      <c r="V71" s="162"/>
      <c r="W71" s="123"/>
      <c r="X71" s="122"/>
    </row>
    <row r="72" spans="1:24" x14ac:dyDescent="0.2">
      <c r="A72" s="102" t="str">
        <f>IF(ISBLANK('TAB-B. Zulässigkeitsprüfung'!A73),"",'TAB-B. Zulässigkeitsprüfung'!A73)</f>
        <v/>
      </c>
      <c r="B72" s="147" t="str">
        <f>IF(ISBLANK('TAB-B. Zulässigkeitsprüfung'!C73),"",'TAB-B. Zulässigkeitsprüfung'!C73)</f>
        <v/>
      </c>
      <c r="C72" s="148" t="str">
        <f>IF(ISBLANK('TAB-B. Zulässigkeitsprüfung'!D73),"",'TAB-B. Zulässigkeitsprüfung'!D73)</f>
        <v/>
      </c>
      <c r="D72" s="179"/>
      <c r="E72" s="147" t="str">
        <f t="shared" si="0"/>
        <v/>
      </c>
      <c r="F72" s="148" t="str">
        <f t="shared" si="1"/>
        <v/>
      </c>
      <c r="G72" s="149"/>
      <c r="H72" s="150" t="str">
        <f t="shared" si="2"/>
        <v/>
      </c>
      <c r="I72" s="151" t="str">
        <f t="shared" si="12"/>
        <v/>
      </c>
      <c r="J72" s="152" t="str">
        <f t="shared" si="3"/>
        <v/>
      </c>
      <c r="K72" s="153" t="str">
        <f t="shared" si="4"/>
        <v/>
      </c>
      <c r="L72" s="154" t="str">
        <f>IF(ISBLANK('TAB-B. Zulässigkeitsprüfung'!G73),"",'TAB-B. Zulässigkeitsprüfung'!G73)</f>
        <v/>
      </c>
      <c r="M72" s="155" t="str">
        <f>IF(ISBLANK('TAB-B. Zulässigkeitsprüfung'!H73),"",'TAB-B. Zulässigkeitsprüfung'!H73)</f>
        <v/>
      </c>
      <c r="N72" s="157"/>
      <c r="O72" s="151">
        <f t="shared" si="5"/>
        <v>0</v>
      </c>
      <c r="P72" s="153" t="str">
        <f t="shared" si="6"/>
        <v/>
      </c>
      <c r="Q72" s="101" t="str">
        <f t="shared" si="7"/>
        <v/>
      </c>
      <c r="R72" s="150" t="str">
        <f t="shared" si="8"/>
        <v/>
      </c>
      <c r="S72" s="158" t="str">
        <f t="shared" si="9"/>
        <v/>
      </c>
      <c r="T72" s="153">
        <f t="shared" si="10"/>
        <v>0</v>
      </c>
      <c r="U72" s="161" t="str">
        <f t="shared" si="11"/>
        <v/>
      </c>
      <c r="V72" s="162"/>
      <c r="W72" s="123"/>
      <c r="X72" s="122"/>
    </row>
    <row r="73" spans="1:24" x14ac:dyDescent="0.2">
      <c r="A73" s="102" t="str">
        <f>IF(ISBLANK('TAB-B. Zulässigkeitsprüfung'!A74),"",'TAB-B. Zulässigkeitsprüfung'!A74)</f>
        <v/>
      </c>
      <c r="B73" s="147" t="str">
        <f>IF(ISBLANK('TAB-B. Zulässigkeitsprüfung'!C74),"",'TAB-B. Zulässigkeitsprüfung'!C74)</f>
        <v/>
      </c>
      <c r="C73" s="148" t="str">
        <f>IF(ISBLANK('TAB-B. Zulässigkeitsprüfung'!D74),"",'TAB-B. Zulässigkeitsprüfung'!D74)</f>
        <v/>
      </c>
      <c r="D73" s="179"/>
      <c r="E73" s="147" t="str">
        <f t="shared" si="0"/>
        <v/>
      </c>
      <c r="F73" s="148" t="str">
        <f t="shared" si="1"/>
        <v/>
      </c>
      <c r="G73" s="149"/>
      <c r="H73" s="150" t="str">
        <f t="shared" si="2"/>
        <v/>
      </c>
      <c r="I73" s="151" t="str">
        <f t="shared" si="12"/>
        <v/>
      </c>
      <c r="J73" s="152" t="str">
        <f t="shared" si="3"/>
        <v/>
      </c>
      <c r="K73" s="153" t="str">
        <f t="shared" si="4"/>
        <v/>
      </c>
      <c r="L73" s="154" t="str">
        <f>IF(ISBLANK('TAB-B. Zulässigkeitsprüfung'!G74),"",'TAB-B. Zulässigkeitsprüfung'!G74)</f>
        <v/>
      </c>
      <c r="M73" s="155" t="str">
        <f>IF(ISBLANK('TAB-B. Zulässigkeitsprüfung'!H74),"",'TAB-B. Zulässigkeitsprüfung'!H74)</f>
        <v/>
      </c>
      <c r="N73" s="157"/>
      <c r="O73" s="151">
        <f t="shared" si="5"/>
        <v>0</v>
      </c>
      <c r="P73" s="153" t="str">
        <f t="shared" si="6"/>
        <v/>
      </c>
      <c r="Q73" s="101" t="str">
        <f t="shared" si="7"/>
        <v/>
      </c>
      <c r="R73" s="150" t="str">
        <f t="shared" si="8"/>
        <v/>
      </c>
      <c r="S73" s="158" t="str">
        <f t="shared" si="9"/>
        <v/>
      </c>
      <c r="T73" s="153">
        <f t="shared" si="10"/>
        <v>0</v>
      </c>
      <c r="U73" s="161" t="str">
        <f t="shared" si="11"/>
        <v/>
      </c>
      <c r="V73" s="162"/>
      <c r="W73" s="123"/>
      <c r="X73" s="122"/>
    </row>
    <row r="74" spans="1:24" x14ac:dyDescent="0.2">
      <c r="A74" s="102" t="str">
        <f>IF(ISBLANK('TAB-B. Zulässigkeitsprüfung'!A75),"",'TAB-B. Zulässigkeitsprüfung'!A75)</f>
        <v/>
      </c>
      <c r="B74" s="147" t="str">
        <f>IF(ISBLANK('TAB-B. Zulässigkeitsprüfung'!C75),"",'TAB-B. Zulässigkeitsprüfung'!C75)</f>
        <v/>
      </c>
      <c r="C74" s="148" t="str">
        <f>IF(ISBLANK('TAB-B. Zulässigkeitsprüfung'!D75),"",'TAB-B. Zulässigkeitsprüfung'!D75)</f>
        <v/>
      </c>
      <c r="D74" s="179"/>
      <c r="E74" s="147" t="str">
        <f t="shared" si="0"/>
        <v/>
      </c>
      <c r="F74" s="148" t="str">
        <f t="shared" si="1"/>
        <v/>
      </c>
      <c r="G74" s="149"/>
      <c r="H74" s="150" t="str">
        <f t="shared" si="2"/>
        <v/>
      </c>
      <c r="I74" s="151" t="str">
        <f t="shared" si="12"/>
        <v/>
      </c>
      <c r="J74" s="152" t="str">
        <f t="shared" si="3"/>
        <v/>
      </c>
      <c r="K74" s="153" t="str">
        <f t="shared" si="4"/>
        <v/>
      </c>
      <c r="L74" s="154" t="str">
        <f>IF(ISBLANK('TAB-B. Zulässigkeitsprüfung'!G75),"",'TAB-B. Zulässigkeitsprüfung'!G75)</f>
        <v/>
      </c>
      <c r="M74" s="155" t="str">
        <f>IF(ISBLANK('TAB-B. Zulässigkeitsprüfung'!H75),"",'TAB-B. Zulässigkeitsprüfung'!H75)</f>
        <v/>
      </c>
      <c r="N74" s="157"/>
      <c r="O74" s="151">
        <f t="shared" si="5"/>
        <v>0</v>
      </c>
      <c r="P74" s="153" t="str">
        <f t="shared" si="6"/>
        <v/>
      </c>
      <c r="Q74" s="101" t="str">
        <f t="shared" si="7"/>
        <v/>
      </c>
      <c r="R74" s="150" t="str">
        <f t="shared" si="8"/>
        <v/>
      </c>
      <c r="S74" s="158" t="str">
        <f t="shared" si="9"/>
        <v/>
      </c>
      <c r="T74" s="153">
        <f t="shared" si="10"/>
        <v>0</v>
      </c>
      <c r="U74" s="161" t="str">
        <f t="shared" si="11"/>
        <v/>
      </c>
      <c r="V74" s="162"/>
      <c r="W74" s="123"/>
      <c r="X74" s="122"/>
    </row>
    <row r="75" spans="1:24" x14ac:dyDescent="0.2">
      <c r="A75" s="102" t="str">
        <f>IF(ISBLANK('TAB-B. Zulässigkeitsprüfung'!A76),"",'TAB-B. Zulässigkeitsprüfung'!A76)</f>
        <v/>
      </c>
      <c r="B75" s="147" t="str">
        <f>IF(ISBLANK('TAB-B. Zulässigkeitsprüfung'!C76),"",'TAB-B. Zulässigkeitsprüfung'!C76)</f>
        <v/>
      </c>
      <c r="C75" s="148" t="str">
        <f>IF(ISBLANK('TAB-B. Zulässigkeitsprüfung'!D76),"",'TAB-B. Zulässigkeitsprüfung'!D76)</f>
        <v/>
      </c>
      <c r="D75" s="179"/>
      <c r="E75" s="147" t="str">
        <f t="shared" si="0"/>
        <v/>
      </c>
      <c r="F75" s="148" t="str">
        <f t="shared" si="1"/>
        <v/>
      </c>
      <c r="G75" s="149"/>
      <c r="H75" s="150" t="str">
        <f t="shared" si="2"/>
        <v/>
      </c>
      <c r="I75" s="151" t="str">
        <f t="shared" si="12"/>
        <v/>
      </c>
      <c r="J75" s="152" t="str">
        <f t="shared" si="3"/>
        <v/>
      </c>
      <c r="K75" s="153" t="str">
        <f t="shared" si="4"/>
        <v/>
      </c>
      <c r="L75" s="154" t="str">
        <f>IF(ISBLANK('TAB-B. Zulässigkeitsprüfung'!G76),"",'TAB-B. Zulässigkeitsprüfung'!G76)</f>
        <v/>
      </c>
      <c r="M75" s="155" t="str">
        <f>IF(ISBLANK('TAB-B. Zulässigkeitsprüfung'!H76),"",'TAB-B. Zulässigkeitsprüfung'!H76)</f>
        <v/>
      </c>
      <c r="N75" s="157"/>
      <c r="O75" s="151">
        <f t="shared" si="5"/>
        <v>0</v>
      </c>
      <c r="P75" s="153" t="str">
        <f t="shared" si="6"/>
        <v/>
      </c>
      <c r="Q75" s="101" t="str">
        <f t="shared" si="7"/>
        <v/>
      </c>
      <c r="R75" s="150" t="str">
        <f t="shared" si="8"/>
        <v/>
      </c>
      <c r="S75" s="158" t="str">
        <f t="shared" si="9"/>
        <v/>
      </c>
      <c r="T75" s="153">
        <f t="shared" si="10"/>
        <v>0</v>
      </c>
      <c r="U75" s="161" t="str">
        <f t="shared" si="11"/>
        <v/>
      </c>
      <c r="V75" s="162"/>
      <c r="W75" s="123"/>
      <c r="X75" s="122"/>
    </row>
    <row r="76" spans="1:24" x14ac:dyDescent="0.2">
      <c r="A76" s="102" t="str">
        <f>IF(ISBLANK('TAB-B. Zulässigkeitsprüfung'!A77),"",'TAB-B. Zulässigkeitsprüfung'!A77)</f>
        <v/>
      </c>
      <c r="B76" s="147" t="str">
        <f>IF(ISBLANK('TAB-B. Zulässigkeitsprüfung'!C77),"",'TAB-B. Zulässigkeitsprüfung'!C77)</f>
        <v/>
      </c>
      <c r="C76" s="148" t="str">
        <f>IF(ISBLANK('TAB-B. Zulässigkeitsprüfung'!D77),"",'TAB-B. Zulässigkeitsprüfung'!D77)</f>
        <v/>
      </c>
      <c r="D76" s="179"/>
      <c r="E76" s="147" t="str">
        <f t="shared" si="0"/>
        <v/>
      </c>
      <c r="F76" s="148" t="str">
        <f t="shared" si="1"/>
        <v/>
      </c>
      <c r="G76" s="149"/>
      <c r="H76" s="150" t="str">
        <f t="shared" si="2"/>
        <v/>
      </c>
      <c r="I76" s="151" t="str">
        <f t="shared" si="12"/>
        <v/>
      </c>
      <c r="J76" s="152" t="str">
        <f t="shared" si="3"/>
        <v/>
      </c>
      <c r="K76" s="153" t="str">
        <f t="shared" si="4"/>
        <v/>
      </c>
      <c r="L76" s="154" t="str">
        <f>IF(ISBLANK('TAB-B. Zulässigkeitsprüfung'!G77),"",'TAB-B. Zulässigkeitsprüfung'!G77)</f>
        <v/>
      </c>
      <c r="M76" s="155" t="str">
        <f>IF(ISBLANK('TAB-B. Zulässigkeitsprüfung'!H77),"",'TAB-B. Zulässigkeitsprüfung'!H77)</f>
        <v/>
      </c>
      <c r="N76" s="157"/>
      <c r="O76" s="151">
        <f t="shared" si="5"/>
        <v>0</v>
      </c>
      <c r="P76" s="153" t="str">
        <f t="shared" si="6"/>
        <v/>
      </c>
      <c r="Q76" s="101" t="str">
        <f t="shared" si="7"/>
        <v/>
      </c>
      <c r="R76" s="150" t="str">
        <f t="shared" si="8"/>
        <v/>
      </c>
      <c r="S76" s="158" t="str">
        <f t="shared" si="9"/>
        <v/>
      </c>
      <c r="T76" s="153">
        <f t="shared" si="10"/>
        <v>0</v>
      </c>
      <c r="U76" s="161" t="str">
        <f t="shared" si="11"/>
        <v/>
      </c>
      <c r="V76" s="162"/>
      <c r="W76" s="123"/>
      <c r="X76" s="122"/>
    </row>
    <row r="77" spans="1:24" x14ac:dyDescent="0.2">
      <c r="A77" s="102" t="str">
        <f>IF(ISBLANK('TAB-B. Zulässigkeitsprüfung'!A78),"",'TAB-B. Zulässigkeitsprüfung'!A78)</f>
        <v/>
      </c>
      <c r="B77" s="147" t="str">
        <f>IF(ISBLANK('TAB-B. Zulässigkeitsprüfung'!C78),"",'TAB-B. Zulässigkeitsprüfung'!C78)</f>
        <v/>
      </c>
      <c r="C77" s="148" t="str">
        <f>IF(ISBLANK('TAB-B. Zulässigkeitsprüfung'!D78),"",'TAB-B. Zulässigkeitsprüfung'!D78)</f>
        <v/>
      </c>
      <c r="D77" s="179"/>
      <c r="E77" s="147" t="str">
        <f t="shared" si="0"/>
        <v/>
      </c>
      <c r="F77" s="148" t="str">
        <f t="shared" si="1"/>
        <v/>
      </c>
      <c r="G77" s="149"/>
      <c r="H77" s="150" t="str">
        <f t="shared" si="2"/>
        <v/>
      </c>
      <c r="I77" s="151" t="str">
        <f t="shared" si="12"/>
        <v/>
      </c>
      <c r="J77" s="152" t="str">
        <f t="shared" si="3"/>
        <v/>
      </c>
      <c r="K77" s="153" t="str">
        <f t="shared" si="4"/>
        <v/>
      </c>
      <c r="L77" s="154" t="str">
        <f>IF(ISBLANK('TAB-B. Zulässigkeitsprüfung'!G78),"",'TAB-B. Zulässigkeitsprüfung'!G78)</f>
        <v/>
      </c>
      <c r="M77" s="155" t="str">
        <f>IF(ISBLANK('TAB-B. Zulässigkeitsprüfung'!H78),"",'TAB-B. Zulässigkeitsprüfung'!H78)</f>
        <v/>
      </c>
      <c r="N77" s="157"/>
      <c r="O77" s="151">
        <f t="shared" si="5"/>
        <v>0</v>
      </c>
      <c r="P77" s="153" t="str">
        <f t="shared" si="6"/>
        <v/>
      </c>
      <c r="Q77" s="101" t="str">
        <f t="shared" si="7"/>
        <v/>
      </c>
      <c r="R77" s="150" t="str">
        <f t="shared" si="8"/>
        <v/>
      </c>
      <c r="S77" s="158" t="str">
        <f t="shared" si="9"/>
        <v/>
      </c>
      <c r="T77" s="153">
        <f t="shared" si="10"/>
        <v>0</v>
      </c>
      <c r="U77" s="161" t="str">
        <f t="shared" si="11"/>
        <v/>
      </c>
      <c r="V77" s="162"/>
      <c r="W77" s="123"/>
      <c r="X77" s="122"/>
    </row>
    <row r="78" spans="1:24" x14ac:dyDescent="0.2">
      <c r="A78" s="102" t="str">
        <f>IF(ISBLANK('TAB-B. Zulässigkeitsprüfung'!A79),"",'TAB-B. Zulässigkeitsprüfung'!A79)</f>
        <v/>
      </c>
      <c r="B78" s="147" t="str">
        <f>IF(ISBLANK('TAB-B. Zulässigkeitsprüfung'!C79),"",'TAB-B. Zulässigkeitsprüfung'!C79)</f>
        <v/>
      </c>
      <c r="C78" s="148" t="str">
        <f>IF(ISBLANK('TAB-B. Zulässigkeitsprüfung'!D79),"",'TAB-B. Zulässigkeitsprüfung'!D79)</f>
        <v/>
      </c>
      <c r="D78" s="179"/>
      <c r="E78" s="147" t="str">
        <f t="shared" si="0"/>
        <v/>
      </c>
      <c r="F78" s="148" t="str">
        <f t="shared" si="1"/>
        <v/>
      </c>
      <c r="G78" s="149"/>
      <c r="H78" s="150" t="str">
        <f t="shared" si="2"/>
        <v/>
      </c>
      <c r="I78" s="151" t="str">
        <f t="shared" si="12"/>
        <v/>
      </c>
      <c r="J78" s="152" t="str">
        <f t="shared" si="3"/>
        <v/>
      </c>
      <c r="K78" s="153" t="str">
        <f t="shared" si="4"/>
        <v/>
      </c>
      <c r="L78" s="154" t="str">
        <f>IF(ISBLANK('TAB-B. Zulässigkeitsprüfung'!G79),"",'TAB-B. Zulässigkeitsprüfung'!G79)</f>
        <v/>
      </c>
      <c r="M78" s="155" t="str">
        <f>IF(ISBLANK('TAB-B. Zulässigkeitsprüfung'!H79),"",'TAB-B. Zulässigkeitsprüfung'!H79)</f>
        <v/>
      </c>
      <c r="N78" s="157"/>
      <c r="O78" s="151">
        <f t="shared" si="5"/>
        <v>0</v>
      </c>
      <c r="P78" s="153" t="str">
        <f t="shared" si="6"/>
        <v/>
      </c>
      <c r="Q78" s="101" t="str">
        <f t="shared" si="7"/>
        <v/>
      </c>
      <c r="R78" s="150" t="str">
        <f t="shared" si="8"/>
        <v/>
      </c>
      <c r="S78" s="158" t="str">
        <f t="shared" si="9"/>
        <v/>
      </c>
      <c r="T78" s="153">
        <f t="shared" si="10"/>
        <v>0</v>
      </c>
      <c r="U78" s="161" t="str">
        <f t="shared" si="11"/>
        <v/>
      </c>
      <c r="V78" s="162"/>
      <c r="W78" s="123"/>
      <c r="X78" s="122"/>
    </row>
    <row r="79" spans="1:24" x14ac:dyDescent="0.2">
      <c r="A79" s="102" t="str">
        <f>IF(ISBLANK('TAB-B. Zulässigkeitsprüfung'!A80),"",'TAB-B. Zulässigkeitsprüfung'!A80)</f>
        <v/>
      </c>
      <c r="B79" s="147" t="str">
        <f>IF(ISBLANK('TAB-B. Zulässigkeitsprüfung'!C80),"",'TAB-B. Zulässigkeitsprüfung'!C80)</f>
        <v/>
      </c>
      <c r="C79" s="148" t="str">
        <f>IF(ISBLANK('TAB-B. Zulässigkeitsprüfung'!D80),"",'TAB-B. Zulässigkeitsprüfung'!D80)</f>
        <v/>
      </c>
      <c r="D79" s="179"/>
      <c r="E79" s="147" t="str">
        <f t="shared" si="0"/>
        <v/>
      </c>
      <c r="F79" s="148" t="str">
        <f t="shared" si="1"/>
        <v/>
      </c>
      <c r="G79" s="149"/>
      <c r="H79" s="150" t="str">
        <f t="shared" si="2"/>
        <v/>
      </c>
      <c r="I79" s="151" t="str">
        <f t="shared" si="12"/>
        <v/>
      </c>
      <c r="J79" s="152" t="str">
        <f t="shared" si="3"/>
        <v/>
      </c>
      <c r="K79" s="153" t="str">
        <f t="shared" si="4"/>
        <v/>
      </c>
      <c r="L79" s="154" t="str">
        <f>IF(ISBLANK('TAB-B. Zulässigkeitsprüfung'!G80),"",'TAB-B. Zulässigkeitsprüfung'!G80)</f>
        <v/>
      </c>
      <c r="M79" s="155" t="str">
        <f>IF(ISBLANK('TAB-B. Zulässigkeitsprüfung'!H80),"",'TAB-B. Zulässigkeitsprüfung'!H80)</f>
        <v/>
      </c>
      <c r="N79" s="157"/>
      <c r="O79" s="151">
        <f t="shared" si="5"/>
        <v>0</v>
      </c>
      <c r="P79" s="153" t="str">
        <f t="shared" si="6"/>
        <v/>
      </c>
      <c r="Q79" s="101" t="str">
        <f t="shared" si="7"/>
        <v/>
      </c>
      <c r="R79" s="150" t="str">
        <f t="shared" si="8"/>
        <v/>
      </c>
      <c r="S79" s="158" t="str">
        <f t="shared" si="9"/>
        <v/>
      </c>
      <c r="T79" s="153">
        <f t="shared" si="10"/>
        <v>0</v>
      </c>
      <c r="U79" s="161" t="str">
        <f t="shared" si="11"/>
        <v/>
      </c>
      <c r="V79" s="162"/>
      <c r="W79" s="123"/>
      <c r="X79" s="122"/>
    </row>
    <row r="80" spans="1:24" x14ac:dyDescent="0.2">
      <c r="A80" s="102" t="str">
        <f>IF(ISBLANK('TAB-B. Zulässigkeitsprüfung'!A81),"",'TAB-B. Zulässigkeitsprüfung'!A81)</f>
        <v/>
      </c>
      <c r="B80" s="147" t="str">
        <f>IF(ISBLANK('TAB-B. Zulässigkeitsprüfung'!C81),"",'TAB-B. Zulässigkeitsprüfung'!C81)</f>
        <v/>
      </c>
      <c r="C80" s="148" t="str">
        <f>IF(ISBLANK('TAB-B. Zulässigkeitsprüfung'!D81),"",'TAB-B. Zulässigkeitsprüfung'!D81)</f>
        <v/>
      </c>
      <c r="D80" s="179"/>
      <c r="E80" s="147" t="str">
        <f t="shared" si="0"/>
        <v/>
      </c>
      <c r="F80" s="148" t="str">
        <f t="shared" si="1"/>
        <v/>
      </c>
      <c r="G80" s="149"/>
      <c r="H80" s="150" t="str">
        <f t="shared" si="2"/>
        <v/>
      </c>
      <c r="I80" s="151" t="str">
        <f t="shared" si="12"/>
        <v/>
      </c>
      <c r="J80" s="152" t="str">
        <f t="shared" si="3"/>
        <v/>
      </c>
      <c r="K80" s="153" t="str">
        <f t="shared" si="4"/>
        <v/>
      </c>
      <c r="L80" s="154" t="str">
        <f>IF(ISBLANK('TAB-B. Zulässigkeitsprüfung'!G81),"",'TAB-B. Zulässigkeitsprüfung'!G81)</f>
        <v/>
      </c>
      <c r="M80" s="155" t="str">
        <f>IF(ISBLANK('TAB-B. Zulässigkeitsprüfung'!H81),"",'TAB-B. Zulässigkeitsprüfung'!H81)</f>
        <v/>
      </c>
      <c r="N80" s="157"/>
      <c r="O80" s="151">
        <f t="shared" si="5"/>
        <v>0</v>
      </c>
      <c r="P80" s="153" t="str">
        <f t="shared" si="6"/>
        <v/>
      </c>
      <c r="Q80" s="101" t="str">
        <f t="shared" si="7"/>
        <v/>
      </c>
      <c r="R80" s="150" t="str">
        <f t="shared" si="8"/>
        <v/>
      </c>
      <c r="S80" s="158" t="str">
        <f t="shared" si="9"/>
        <v/>
      </c>
      <c r="T80" s="153">
        <f t="shared" si="10"/>
        <v>0</v>
      </c>
      <c r="U80" s="161" t="str">
        <f t="shared" si="11"/>
        <v/>
      </c>
      <c r="V80" s="162"/>
      <c r="W80" s="123"/>
      <c r="X80" s="122"/>
    </row>
    <row r="81" spans="1:24" x14ac:dyDescent="0.2">
      <c r="A81" s="102" t="str">
        <f>IF(ISBLANK('TAB-B. Zulässigkeitsprüfung'!A82),"",'TAB-B. Zulässigkeitsprüfung'!A82)</f>
        <v/>
      </c>
      <c r="B81" s="147" t="str">
        <f>IF(ISBLANK('TAB-B. Zulässigkeitsprüfung'!C82),"",'TAB-B. Zulässigkeitsprüfung'!C82)</f>
        <v/>
      </c>
      <c r="C81" s="148" t="str">
        <f>IF(ISBLANK('TAB-B. Zulässigkeitsprüfung'!D82),"",'TAB-B. Zulässigkeitsprüfung'!D82)</f>
        <v/>
      </c>
      <c r="D81" s="179"/>
      <c r="E81" s="147" t="str">
        <f t="shared" si="0"/>
        <v/>
      </c>
      <c r="F81" s="148" t="str">
        <f t="shared" si="1"/>
        <v/>
      </c>
      <c r="G81" s="149"/>
      <c r="H81" s="150" t="str">
        <f t="shared" si="2"/>
        <v/>
      </c>
      <c r="I81" s="151" t="str">
        <f t="shared" si="12"/>
        <v/>
      </c>
      <c r="J81" s="152" t="str">
        <f t="shared" si="3"/>
        <v/>
      </c>
      <c r="K81" s="153" t="str">
        <f t="shared" si="4"/>
        <v/>
      </c>
      <c r="L81" s="154" t="str">
        <f>IF(ISBLANK('TAB-B. Zulässigkeitsprüfung'!G82),"",'TAB-B. Zulässigkeitsprüfung'!G82)</f>
        <v/>
      </c>
      <c r="M81" s="155" t="str">
        <f>IF(ISBLANK('TAB-B. Zulässigkeitsprüfung'!H82),"",'TAB-B. Zulässigkeitsprüfung'!H82)</f>
        <v/>
      </c>
      <c r="N81" s="157"/>
      <c r="O81" s="151">
        <f t="shared" si="5"/>
        <v>0</v>
      </c>
      <c r="P81" s="153" t="str">
        <f t="shared" si="6"/>
        <v/>
      </c>
      <c r="Q81" s="101" t="str">
        <f t="shared" si="7"/>
        <v/>
      </c>
      <c r="R81" s="150" t="str">
        <f t="shared" si="8"/>
        <v/>
      </c>
      <c r="S81" s="158" t="str">
        <f t="shared" si="9"/>
        <v/>
      </c>
      <c r="T81" s="153">
        <f t="shared" si="10"/>
        <v>0</v>
      </c>
      <c r="U81" s="161" t="str">
        <f t="shared" si="11"/>
        <v/>
      </c>
      <c r="V81" s="162"/>
      <c r="W81" s="123"/>
      <c r="X81" s="122"/>
    </row>
    <row r="82" spans="1:24" x14ac:dyDescent="0.2">
      <c r="A82" s="102" t="str">
        <f>IF(ISBLANK('TAB-B. Zulässigkeitsprüfung'!A83),"",'TAB-B. Zulässigkeitsprüfung'!A83)</f>
        <v/>
      </c>
      <c r="B82" s="147" t="str">
        <f>IF(ISBLANK('TAB-B. Zulässigkeitsprüfung'!C83),"",'TAB-B. Zulässigkeitsprüfung'!C83)</f>
        <v/>
      </c>
      <c r="C82" s="148" t="str">
        <f>IF(ISBLANK('TAB-B. Zulässigkeitsprüfung'!D83),"",'TAB-B. Zulässigkeitsprüfung'!D83)</f>
        <v/>
      </c>
      <c r="D82" s="179"/>
      <c r="E82" s="147" t="str">
        <f t="shared" si="0"/>
        <v/>
      </c>
      <c r="F82" s="148" t="str">
        <f t="shared" si="1"/>
        <v/>
      </c>
      <c r="G82" s="149"/>
      <c r="H82" s="150" t="str">
        <f t="shared" si="2"/>
        <v/>
      </c>
      <c r="I82" s="151" t="str">
        <f t="shared" si="12"/>
        <v/>
      </c>
      <c r="J82" s="152" t="str">
        <f t="shared" si="3"/>
        <v/>
      </c>
      <c r="K82" s="153" t="str">
        <f t="shared" si="4"/>
        <v/>
      </c>
      <c r="L82" s="154" t="str">
        <f>IF(ISBLANK('TAB-B. Zulässigkeitsprüfung'!G83),"",'TAB-B. Zulässigkeitsprüfung'!G83)</f>
        <v/>
      </c>
      <c r="M82" s="155" t="str">
        <f>IF(ISBLANK('TAB-B. Zulässigkeitsprüfung'!H83),"",'TAB-B. Zulässigkeitsprüfung'!H83)</f>
        <v/>
      </c>
      <c r="N82" s="157"/>
      <c r="O82" s="151">
        <f t="shared" si="5"/>
        <v>0</v>
      </c>
      <c r="P82" s="153" t="str">
        <f t="shared" si="6"/>
        <v/>
      </c>
      <c r="Q82" s="101" t="str">
        <f t="shared" si="7"/>
        <v/>
      </c>
      <c r="R82" s="150" t="str">
        <f t="shared" si="8"/>
        <v/>
      </c>
      <c r="S82" s="158" t="str">
        <f t="shared" si="9"/>
        <v/>
      </c>
      <c r="T82" s="153">
        <f t="shared" si="10"/>
        <v>0</v>
      </c>
      <c r="U82" s="161" t="str">
        <f t="shared" si="11"/>
        <v/>
      </c>
      <c r="V82" s="162"/>
      <c r="W82" s="123"/>
      <c r="X82" s="122"/>
    </row>
    <row r="83" spans="1:24" x14ac:dyDescent="0.2">
      <c r="A83" s="102" t="str">
        <f>IF(ISBLANK('TAB-B. Zulässigkeitsprüfung'!A84),"",'TAB-B. Zulässigkeitsprüfung'!A84)</f>
        <v/>
      </c>
      <c r="B83" s="147" t="str">
        <f>IF(ISBLANK('TAB-B. Zulässigkeitsprüfung'!C84),"",'TAB-B. Zulässigkeitsprüfung'!C84)</f>
        <v/>
      </c>
      <c r="C83" s="148" t="str">
        <f>IF(ISBLANK('TAB-B. Zulässigkeitsprüfung'!D84),"",'TAB-B. Zulässigkeitsprüfung'!D84)</f>
        <v/>
      </c>
      <c r="D83" s="179"/>
      <c r="E83" s="147" t="str">
        <f t="shared" si="0"/>
        <v/>
      </c>
      <c r="F83" s="148" t="str">
        <f t="shared" si="1"/>
        <v/>
      </c>
      <c r="G83" s="149"/>
      <c r="H83" s="150" t="str">
        <f t="shared" si="2"/>
        <v/>
      </c>
      <c r="I83" s="151" t="str">
        <f t="shared" si="12"/>
        <v/>
      </c>
      <c r="J83" s="152" t="str">
        <f t="shared" si="3"/>
        <v/>
      </c>
      <c r="K83" s="153" t="str">
        <f t="shared" si="4"/>
        <v/>
      </c>
      <c r="L83" s="154" t="str">
        <f>IF(ISBLANK('TAB-B. Zulässigkeitsprüfung'!G84),"",'TAB-B. Zulässigkeitsprüfung'!G84)</f>
        <v/>
      </c>
      <c r="M83" s="155" t="str">
        <f>IF(ISBLANK('TAB-B. Zulässigkeitsprüfung'!H84),"",'TAB-B. Zulässigkeitsprüfung'!H84)</f>
        <v/>
      </c>
      <c r="N83" s="157"/>
      <c r="O83" s="151">
        <f t="shared" si="5"/>
        <v>0</v>
      </c>
      <c r="P83" s="153" t="str">
        <f t="shared" si="6"/>
        <v/>
      </c>
      <c r="Q83" s="101" t="str">
        <f t="shared" si="7"/>
        <v/>
      </c>
      <c r="R83" s="150" t="str">
        <f t="shared" si="8"/>
        <v/>
      </c>
      <c r="S83" s="158" t="str">
        <f t="shared" si="9"/>
        <v/>
      </c>
      <c r="T83" s="153">
        <f t="shared" si="10"/>
        <v>0</v>
      </c>
      <c r="U83" s="161" t="str">
        <f t="shared" si="11"/>
        <v/>
      </c>
      <c r="V83" s="162"/>
      <c r="W83" s="123"/>
      <c r="X83" s="122"/>
    </row>
    <row r="84" spans="1:24" x14ac:dyDescent="0.2">
      <c r="A84" s="102" t="str">
        <f>IF(ISBLANK('TAB-B. Zulässigkeitsprüfung'!A85),"",'TAB-B. Zulässigkeitsprüfung'!A85)</f>
        <v/>
      </c>
      <c r="B84" s="147" t="str">
        <f>IF(ISBLANK('TAB-B. Zulässigkeitsprüfung'!C85),"",'TAB-B. Zulässigkeitsprüfung'!C85)</f>
        <v/>
      </c>
      <c r="C84" s="148" t="str">
        <f>IF(ISBLANK('TAB-B. Zulässigkeitsprüfung'!D85),"",'TAB-B. Zulässigkeitsprüfung'!D85)</f>
        <v/>
      </c>
      <c r="D84" s="179"/>
      <c r="E84" s="147" t="str">
        <f t="shared" si="0"/>
        <v/>
      </c>
      <c r="F84" s="148" t="str">
        <f t="shared" si="1"/>
        <v/>
      </c>
      <c r="G84" s="149"/>
      <c r="H84" s="150" t="str">
        <f t="shared" si="2"/>
        <v/>
      </c>
      <c r="I84" s="151" t="str">
        <f t="shared" si="12"/>
        <v/>
      </c>
      <c r="J84" s="152" t="str">
        <f t="shared" si="3"/>
        <v/>
      </c>
      <c r="K84" s="153" t="str">
        <f t="shared" si="4"/>
        <v/>
      </c>
      <c r="L84" s="154" t="str">
        <f>IF(ISBLANK('TAB-B. Zulässigkeitsprüfung'!G85),"",'TAB-B. Zulässigkeitsprüfung'!G85)</f>
        <v/>
      </c>
      <c r="M84" s="155" t="str">
        <f>IF(ISBLANK('TAB-B. Zulässigkeitsprüfung'!H85),"",'TAB-B. Zulässigkeitsprüfung'!H85)</f>
        <v/>
      </c>
      <c r="N84" s="157"/>
      <c r="O84" s="151">
        <f t="shared" si="5"/>
        <v>0</v>
      </c>
      <c r="P84" s="153" t="str">
        <f t="shared" si="6"/>
        <v/>
      </c>
      <c r="Q84" s="101" t="str">
        <f t="shared" si="7"/>
        <v/>
      </c>
      <c r="R84" s="150" t="str">
        <f t="shared" si="8"/>
        <v/>
      </c>
      <c r="S84" s="158" t="str">
        <f t="shared" si="9"/>
        <v/>
      </c>
      <c r="T84" s="153">
        <f t="shared" si="10"/>
        <v>0</v>
      </c>
      <c r="U84" s="161" t="str">
        <f t="shared" si="11"/>
        <v/>
      </c>
      <c r="V84" s="162"/>
      <c r="W84" s="123"/>
      <c r="X84" s="122"/>
    </row>
    <row r="85" spans="1:24" x14ac:dyDescent="0.2">
      <c r="A85" s="102" t="str">
        <f>IF(ISBLANK('TAB-B. Zulässigkeitsprüfung'!A86),"",'TAB-B. Zulässigkeitsprüfung'!A86)</f>
        <v/>
      </c>
      <c r="B85" s="147" t="str">
        <f>IF(ISBLANK('TAB-B. Zulässigkeitsprüfung'!C86),"",'TAB-B. Zulässigkeitsprüfung'!C86)</f>
        <v/>
      </c>
      <c r="C85" s="148" t="str">
        <f>IF(ISBLANK('TAB-B. Zulässigkeitsprüfung'!D86),"",'TAB-B. Zulässigkeitsprüfung'!D86)</f>
        <v/>
      </c>
      <c r="D85" s="179"/>
      <c r="E85" s="147" t="str">
        <f t="shared" ref="E85:E104" si="13">IF(ISBLANK(L85),"",L85)</f>
        <v/>
      </c>
      <c r="F85" s="148" t="str">
        <f t="shared" ref="F85:F104" si="14">M85</f>
        <v/>
      </c>
      <c r="G85" s="149"/>
      <c r="H85" s="150" t="str">
        <f t="shared" ref="H85:H115" si="15">IFERROR(C85+F85,"")</f>
        <v/>
      </c>
      <c r="I85" s="151" t="str">
        <f t="shared" ref="I85:I115" si="16">IFERROR((C85*D85)+(F85*G85),"")</f>
        <v/>
      </c>
      <c r="J85" s="152" t="str">
        <f t="shared" ref="J85:J115" si="17">IFERROR(I85/10000,"")</f>
        <v/>
      </c>
      <c r="K85" s="153" t="str">
        <f t="shared" ref="K85:K115" si="18">IFERROR(I85*$I$10,"")</f>
        <v/>
      </c>
      <c r="L85" s="154" t="str">
        <f>IF(ISBLANK('TAB-B. Zulässigkeitsprüfung'!G86),"",'TAB-B. Zulässigkeitsprüfung'!G86)</f>
        <v/>
      </c>
      <c r="M85" s="155" t="str">
        <f>IF(ISBLANK('TAB-B. Zulässigkeitsprüfung'!H86),"",'TAB-B. Zulässigkeitsprüfung'!H86)</f>
        <v/>
      </c>
      <c r="N85" s="157"/>
      <c r="O85" s="151">
        <f t="shared" ref="O85:O104" si="19">N85/60</f>
        <v>0</v>
      </c>
      <c r="P85" s="153" t="str">
        <f t="shared" ref="P85:P115" si="20">IFERROR(O85*M85,"")</f>
        <v/>
      </c>
      <c r="Q85" s="101" t="str">
        <f t="shared" ref="Q85:Q104" si="21">IF(ISBLANK(N85),"",IF(K85&lt;=P85,"genügt","Retentionsvolumen nötig"))</f>
        <v/>
      </c>
      <c r="R85" s="150" t="str">
        <f t="shared" ref="R85:R104" si="22">IFERROR(P85/J85,"")</f>
        <v/>
      </c>
      <c r="S85" s="158" t="str">
        <f t="shared" ref="S85:S115" si="23">IFERROR(IF(ISNUMBER(SEARCH("z = 10",$I$8)),-77.5339260435711*LN(R85) + 509.962584823391,IF(ISNUMBER(SEARCH("z = 5",$I$8)),-69.8967505634618*LN(R85) + 439.365954460171,IF(ISNUMBER(SEARCH("z = 2",$I$8)),--56.8465017510169*LN(R85) + 337.287392223188,IF(ISNUMBER(SEARCH("z = 1",$I$8)),-46.1392672094508*LN(R85) + 258.848700221879,IF(ISNUMBER(SEARCH("z = 0.5",$I$8)),-33.5280268973184*LN(R85) + 178.155784539652))))),"")</f>
        <v/>
      </c>
      <c r="T85" s="153">
        <f t="shared" ref="T85:T104" si="24">IFERROR(J85*S85,0)</f>
        <v>0</v>
      </c>
      <c r="U85" s="161" t="str">
        <f t="shared" ref="U85:U104" si="25">IF(ISBLANK(N85),"",IF(K85&lt;=P85,"genügt","Detaildimensionierung nötig"))</f>
        <v/>
      </c>
      <c r="V85" s="162"/>
      <c r="W85" s="123"/>
      <c r="X85" s="122"/>
    </row>
    <row r="86" spans="1:24" x14ac:dyDescent="0.2">
      <c r="A86" s="102" t="str">
        <f>IF(ISBLANK('TAB-B. Zulässigkeitsprüfung'!A87),"",'TAB-B. Zulässigkeitsprüfung'!A87)</f>
        <v/>
      </c>
      <c r="B86" s="147" t="str">
        <f>IF(ISBLANK('TAB-B. Zulässigkeitsprüfung'!C87),"",'TAB-B. Zulässigkeitsprüfung'!C87)</f>
        <v/>
      </c>
      <c r="C86" s="148" t="str">
        <f>IF(ISBLANK('TAB-B. Zulässigkeitsprüfung'!D87),"",'TAB-B. Zulässigkeitsprüfung'!D87)</f>
        <v/>
      </c>
      <c r="D86" s="179"/>
      <c r="E86" s="147" t="str">
        <f t="shared" si="13"/>
        <v/>
      </c>
      <c r="F86" s="148" t="str">
        <f t="shared" si="14"/>
        <v/>
      </c>
      <c r="G86" s="149"/>
      <c r="H86" s="150" t="str">
        <f t="shared" si="15"/>
        <v/>
      </c>
      <c r="I86" s="151" t="str">
        <f t="shared" si="16"/>
        <v/>
      </c>
      <c r="J86" s="152" t="str">
        <f t="shared" si="17"/>
        <v/>
      </c>
      <c r="K86" s="153" t="str">
        <f t="shared" si="18"/>
        <v/>
      </c>
      <c r="L86" s="154" t="str">
        <f>IF(ISBLANK('TAB-B. Zulässigkeitsprüfung'!G87),"",'TAB-B. Zulässigkeitsprüfung'!G87)</f>
        <v/>
      </c>
      <c r="M86" s="155" t="str">
        <f>IF(ISBLANK('TAB-B. Zulässigkeitsprüfung'!H87),"",'TAB-B. Zulässigkeitsprüfung'!H87)</f>
        <v/>
      </c>
      <c r="N86" s="157"/>
      <c r="O86" s="151">
        <f t="shared" si="19"/>
        <v>0</v>
      </c>
      <c r="P86" s="153" t="str">
        <f t="shared" si="20"/>
        <v/>
      </c>
      <c r="Q86" s="101" t="str">
        <f t="shared" si="21"/>
        <v/>
      </c>
      <c r="R86" s="150" t="str">
        <f t="shared" si="22"/>
        <v/>
      </c>
      <c r="S86" s="158" t="str">
        <f t="shared" si="23"/>
        <v/>
      </c>
      <c r="T86" s="153">
        <f t="shared" si="24"/>
        <v>0</v>
      </c>
      <c r="U86" s="161" t="str">
        <f t="shared" si="25"/>
        <v/>
      </c>
      <c r="V86" s="162"/>
      <c r="W86" s="123"/>
      <c r="X86" s="122"/>
    </row>
    <row r="87" spans="1:24" x14ac:dyDescent="0.2">
      <c r="A87" s="102" t="str">
        <f>IF(ISBLANK('TAB-B. Zulässigkeitsprüfung'!A88),"",'TAB-B. Zulässigkeitsprüfung'!A88)</f>
        <v/>
      </c>
      <c r="B87" s="147" t="str">
        <f>IF(ISBLANK('TAB-B. Zulässigkeitsprüfung'!C88),"",'TAB-B. Zulässigkeitsprüfung'!C88)</f>
        <v/>
      </c>
      <c r="C87" s="148" t="str">
        <f>IF(ISBLANK('TAB-B. Zulässigkeitsprüfung'!D88),"",'TAB-B. Zulässigkeitsprüfung'!D88)</f>
        <v/>
      </c>
      <c r="D87" s="179"/>
      <c r="E87" s="147" t="str">
        <f t="shared" si="13"/>
        <v/>
      </c>
      <c r="F87" s="148" t="str">
        <f t="shared" si="14"/>
        <v/>
      </c>
      <c r="G87" s="149"/>
      <c r="H87" s="150" t="str">
        <f t="shared" si="15"/>
        <v/>
      </c>
      <c r="I87" s="151" t="str">
        <f t="shared" si="16"/>
        <v/>
      </c>
      <c r="J87" s="152" t="str">
        <f t="shared" si="17"/>
        <v/>
      </c>
      <c r="K87" s="153" t="str">
        <f t="shared" si="18"/>
        <v/>
      </c>
      <c r="L87" s="154" t="str">
        <f>IF(ISBLANK('TAB-B. Zulässigkeitsprüfung'!G88),"",'TAB-B. Zulässigkeitsprüfung'!G88)</f>
        <v/>
      </c>
      <c r="M87" s="155" t="str">
        <f>IF(ISBLANK('TAB-B. Zulässigkeitsprüfung'!H88),"",'TAB-B. Zulässigkeitsprüfung'!H88)</f>
        <v/>
      </c>
      <c r="N87" s="157"/>
      <c r="O87" s="151">
        <f t="shared" si="19"/>
        <v>0</v>
      </c>
      <c r="P87" s="153" t="str">
        <f t="shared" si="20"/>
        <v/>
      </c>
      <c r="Q87" s="101" t="str">
        <f t="shared" si="21"/>
        <v/>
      </c>
      <c r="R87" s="150" t="str">
        <f t="shared" si="22"/>
        <v/>
      </c>
      <c r="S87" s="158" t="str">
        <f t="shared" si="23"/>
        <v/>
      </c>
      <c r="T87" s="153">
        <f t="shared" si="24"/>
        <v>0</v>
      </c>
      <c r="U87" s="161" t="str">
        <f t="shared" si="25"/>
        <v/>
      </c>
      <c r="V87" s="162"/>
      <c r="W87" s="123"/>
      <c r="X87" s="122"/>
    </row>
    <row r="88" spans="1:24" x14ac:dyDescent="0.2">
      <c r="A88" s="102" t="str">
        <f>IF(ISBLANK('TAB-B. Zulässigkeitsprüfung'!A89),"",'TAB-B. Zulässigkeitsprüfung'!A89)</f>
        <v/>
      </c>
      <c r="B88" s="147" t="str">
        <f>IF(ISBLANK('TAB-B. Zulässigkeitsprüfung'!C89),"",'TAB-B. Zulässigkeitsprüfung'!C89)</f>
        <v/>
      </c>
      <c r="C88" s="148" t="str">
        <f>IF(ISBLANK('TAB-B. Zulässigkeitsprüfung'!D89),"",'TAB-B. Zulässigkeitsprüfung'!D89)</f>
        <v/>
      </c>
      <c r="D88" s="179"/>
      <c r="E88" s="147" t="str">
        <f t="shared" si="13"/>
        <v/>
      </c>
      <c r="F88" s="148" t="str">
        <f t="shared" si="14"/>
        <v/>
      </c>
      <c r="G88" s="149"/>
      <c r="H88" s="150" t="str">
        <f t="shared" si="15"/>
        <v/>
      </c>
      <c r="I88" s="151" t="str">
        <f t="shared" si="16"/>
        <v/>
      </c>
      <c r="J88" s="152" t="str">
        <f t="shared" si="17"/>
        <v/>
      </c>
      <c r="K88" s="153" t="str">
        <f t="shared" si="18"/>
        <v/>
      </c>
      <c r="L88" s="154" t="str">
        <f>IF(ISBLANK('TAB-B. Zulässigkeitsprüfung'!G89),"",'TAB-B. Zulässigkeitsprüfung'!G89)</f>
        <v/>
      </c>
      <c r="M88" s="155" t="str">
        <f>IF(ISBLANK('TAB-B. Zulässigkeitsprüfung'!H89),"",'TAB-B. Zulässigkeitsprüfung'!H89)</f>
        <v/>
      </c>
      <c r="N88" s="157"/>
      <c r="O88" s="151">
        <f t="shared" si="19"/>
        <v>0</v>
      </c>
      <c r="P88" s="153" t="str">
        <f t="shared" si="20"/>
        <v/>
      </c>
      <c r="Q88" s="101" t="str">
        <f t="shared" si="21"/>
        <v/>
      </c>
      <c r="R88" s="150" t="str">
        <f t="shared" si="22"/>
        <v/>
      </c>
      <c r="S88" s="158" t="str">
        <f t="shared" si="23"/>
        <v/>
      </c>
      <c r="T88" s="153">
        <f t="shared" si="24"/>
        <v>0</v>
      </c>
      <c r="U88" s="161" t="str">
        <f t="shared" si="25"/>
        <v/>
      </c>
      <c r="V88" s="162"/>
      <c r="W88" s="123"/>
      <c r="X88" s="122"/>
    </row>
    <row r="89" spans="1:24" x14ac:dyDescent="0.2">
      <c r="A89" s="102" t="str">
        <f>IF(ISBLANK('TAB-B. Zulässigkeitsprüfung'!A90),"",'TAB-B. Zulässigkeitsprüfung'!A90)</f>
        <v/>
      </c>
      <c r="B89" s="147" t="str">
        <f>IF(ISBLANK('TAB-B. Zulässigkeitsprüfung'!C90),"",'TAB-B. Zulässigkeitsprüfung'!C90)</f>
        <v/>
      </c>
      <c r="C89" s="148" t="str">
        <f>IF(ISBLANK('TAB-B. Zulässigkeitsprüfung'!D90),"",'TAB-B. Zulässigkeitsprüfung'!D90)</f>
        <v/>
      </c>
      <c r="D89" s="179"/>
      <c r="E89" s="147" t="str">
        <f t="shared" si="13"/>
        <v/>
      </c>
      <c r="F89" s="148" t="str">
        <f t="shared" si="14"/>
        <v/>
      </c>
      <c r="G89" s="149"/>
      <c r="H89" s="150" t="str">
        <f t="shared" si="15"/>
        <v/>
      </c>
      <c r="I89" s="151" t="str">
        <f t="shared" si="16"/>
        <v/>
      </c>
      <c r="J89" s="152" t="str">
        <f t="shared" si="17"/>
        <v/>
      </c>
      <c r="K89" s="153" t="str">
        <f t="shared" si="18"/>
        <v/>
      </c>
      <c r="L89" s="154" t="str">
        <f>IF(ISBLANK('TAB-B. Zulässigkeitsprüfung'!G90),"",'TAB-B. Zulässigkeitsprüfung'!G90)</f>
        <v/>
      </c>
      <c r="M89" s="155" t="str">
        <f>IF(ISBLANK('TAB-B. Zulässigkeitsprüfung'!H90),"",'TAB-B. Zulässigkeitsprüfung'!H90)</f>
        <v/>
      </c>
      <c r="N89" s="157"/>
      <c r="O89" s="151">
        <f t="shared" si="19"/>
        <v>0</v>
      </c>
      <c r="P89" s="153" t="str">
        <f t="shared" si="20"/>
        <v/>
      </c>
      <c r="Q89" s="101" t="str">
        <f t="shared" si="21"/>
        <v/>
      </c>
      <c r="R89" s="150" t="str">
        <f t="shared" si="22"/>
        <v/>
      </c>
      <c r="S89" s="158" t="str">
        <f t="shared" si="23"/>
        <v/>
      </c>
      <c r="T89" s="153">
        <f t="shared" si="24"/>
        <v>0</v>
      </c>
      <c r="U89" s="161" t="str">
        <f t="shared" si="25"/>
        <v/>
      </c>
      <c r="V89" s="162"/>
      <c r="W89" s="123"/>
      <c r="X89" s="122"/>
    </row>
    <row r="90" spans="1:24" x14ac:dyDescent="0.2">
      <c r="A90" s="102" t="str">
        <f>IF(ISBLANK('TAB-B. Zulässigkeitsprüfung'!A91),"",'TAB-B. Zulässigkeitsprüfung'!A91)</f>
        <v/>
      </c>
      <c r="B90" s="147" t="str">
        <f>IF(ISBLANK('TAB-B. Zulässigkeitsprüfung'!C91),"",'TAB-B. Zulässigkeitsprüfung'!C91)</f>
        <v/>
      </c>
      <c r="C90" s="148" t="str">
        <f>IF(ISBLANK('TAB-B. Zulässigkeitsprüfung'!D91),"",'TAB-B. Zulässigkeitsprüfung'!D91)</f>
        <v/>
      </c>
      <c r="D90" s="179"/>
      <c r="E90" s="147" t="str">
        <f t="shared" si="13"/>
        <v/>
      </c>
      <c r="F90" s="148" t="str">
        <f t="shared" si="14"/>
        <v/>
      </c>
      <c r="G90" s="149"/>
      <c r="H90" s="150" t="str">
        <f t="shared" si="15"/>
        <v/>
      </c>
      <c r="I90" s="151" t="str">
        <f t="shared" si="16"/>
        <v/>
      </c>
      <c r="J90" s="152" t="str">
        <f t="shared" si="17"/>
        <v/>
      </c>
      <c r="K90" s="153" t="str">
        <f t="shared" si="18"/>
        <v/>
      </c>
      <c r="L90" s="154" t="str">
        <f>IF(ISBLANK('TAB-B. Zulässigkeitsprüfung'!G91),"",'TAB-B. Zulässigkeitsprüfung'!G91)</f>
        <v/>
      </c>
      <c r="M90" s="155" t="str">
        <f>IF(ISBLANK('TAB-B. Zulässigkeitsprüfung'!H91),"",'TAB-B. Zulässigkeitsprüfung'!H91)</f>
        <v/>
      </c>
      <c r="N90" s="157"/>
      <c r="O90" s="151">
        <f t="shared" si="19"/>
        <v>0</v>
      </c>
      <c r="P90" s="153" t="str">
        <f t="shared" si="20"/>
        <v/>
      </c>
      <c r="Q90" s="101" t="str">
        <f t="shared" si="21"/>
        <v/>
      </c>
      <c r="R90" s="150" t="str">
        <f t="shared" si="22"/>
        <v/>
      </c>
      <c r="S90" s="158" t="str">
        <f t="shared" si="23"/>
        <v/>
      </c>
      <c r="T90" s="153">
        <f t="shared" si="24"/>
        <v>0</v>
      </c>
      <c r="U90" s="161" t="str">
        <f t="shared" si="25"/>
        <v/>
      </c>
      <c r="V90" s="162"/>
      <c r="W90" s="123"/>
      <c r="X90" s="122"/>
    </row>
    <row r="91" spans="1:24" x14ac:dyDescent="0.2">
      <c r="A91" s="102" t="str">
        <f>IF(ISBLANK('TAB-B. Zulässigkeitsprüfung'!A92),"",'TAB-B. Zulässigkeitsprüfung'!A92)</f>
        <v/>
      </c>
      <c r="B91" s="147" t="str">
        <f>IF(ISBLANK('TAB-B. Zulässigkeitsprüfung'!C92),"",'TAB-B. Zulässigkeitsprüfung'!C92)</f>
        <v/>
      </c>
      <c r="C91" s="148" t="str">
        <f>IF(ISBLANK('TAB-B. Zulässigkeitsprüfung'!D92),"",'TAB-B. Zulässigkeitsprüfung'!D92)</f>
        <v/>
      </c>
      <c r="D91" s="179"/>
      <c r="E91" s="147" t="str">
        <f t="shared" si="13"/>
        <v/>
      </c>
      <c r="F91" s="148" t="str">
        <f t="shared" si="14"/>
        <v/>
      </c>
      <c r="G91" s="149"/>
      <c r="H91" s="150" t="str">
        <f t="shared" si="15"/>
        <v/>
      </c>
      <c r="I91" s="151" t="str">
        <f t="shared" si="16"/>
        <v/>
      </c>
      <c r="J91" s="152" t="str">
        <f t="shared" si="17"/>
        <v/>
      </c>
      <c r="K91" s="153" t="str">
        <f t="shared" si="18"/>
        <v/>
      </c>
      <c r="L91" s="154" t="str">
        <f>IF(ISBLANK('TAB-B. Zulässigkeitsprüfung'!G92),"",'TAB-B. Zulässigkeitsprüfung'!G92)</f>
        <v/>
      </c>
      <c r="M91" s="155" t="str">
        <f>IF(ISBLANK('TAB-B. Zulässigkeitsprüfung'!H92),"",'TAB-B. Zulässigkeitsprüfung'!H92)</f>
        <v/>
      </c>
      <c r="N91" s="157"/>
      <c r="O91" s="151">
        <f t="shared" si="19"/>
        <v>0</v>
      </c>
      <c r="P91" s="153" t="str">
        <f t="shared" si="20"/>
        <v/>
      </c>
      <c r="Q91" s="101" t="str">
        <f t="shared" si="21"/>
        <v/>
      </c>
      <c r="R91" s="150" t="str">
        <f t="shared" si="22"/>
        <v/>
      </c>
      <c r="S91" s="158" t="str">
        <f t="shared" si="23"/>
        <v/>
      </c>
      <c r="T91" s="153">
        <f t="shared" si="24"/>
        <v>0</v>
      </c>
      <c r="U91" s="161" t="str">
        <f t="shared" si="25"/>
        <v/>
      </c>
      <c r="V91" s="162"/>
      <c r="W91" s="123"/>
      <c r="X91" s="122"/>
    </row>
    <row r="92" spans="1:24" x14ac:dyDescent="0.2">
      <c r="A92" s="102" t="str">
        <f>IF(ISBLANK('TAB-B. Zulässigkeitsprüfung'!A93),"",'TAB-B. Zulässigkeitsprüfung'!A93)</f>
        <v/>
      </c>
      <c r="B92" s="147" t="str">
        <f>IF(ISBLANK('TAB-B. Zulässigkeitsprüfung'!C93),"",'TAB-B. Zulässigkeitsprüfung'!C93)</f>
        <v/>
      </c>
      <c r="C92" s="148" t="str">
        <f>IF(ISBLANK('TAB-B. Zulässigkeitsprüfung'!D93),"",'TAB-B. Zulässigkeitsprüfung'!D93)</f>
        <v/>
      </c>
      <c r="D92" s="179"/>
      <c r="E92" s="147" t="str">
        <f t="shared" si="13"/>
        <v/>
      </c>
      <c r="F92" s="148" t="str">
        <f t="shared" si="14"/>
        <v/>
      </c>
      <c r="G92" s="149"/>
      <c r="H92" s="150" t="str">
        <f t="shared" si="15"/>
        <v/>
      </c>
      <c r="I92" s="151" t="str">
        <f t="shared" si="16"/>
        <v/>
      </c>
      <c r="J92" s="152" t="str">
        <f t="shared" si="17"/>
        <v/>
      </c>
      <c r="K92" s="153" t="str">
        <f t="shared" si="18"/>
        <v/>
      </c>
      <c r="L92" s="154" t="str">
        <f>IF(ISBLANK('TAB-B. Zulässigkeitsprüfung'!G93),"",'TAB-B. Zulässigkeitsprüfung'!G93)</f>
        <v/>
      </c>
      <c r="M92" s="155" t="str">
        <f>IF(ISBLANK('TAB-B. Zulässigkeitsprüfung'!H93),"",'TAB-B. Zulässigkeitsprüfung'!H93)</f>
        <v/>
      </c>
      <c r="N92" s="157"/>
      <c r="O92" s="151">
        <f t="shared" si="19"/>
        <v>0</v>
      </c>
      <c r="P92" s="153" t="str">
        <f t="shared" si="20"/>
        <v/>
      </c>
      <c r="Q92" s="101" t="str">
        <f t="shared" si="21"/>
        <v/>
      </c>
      <c r="R92" s="150" t="str">
        <f t="shared" si="22"/>
        <v/>
      </c>
      <c r="S92" s="158" t="str">
        <f t="shared" si="23"/>
        <v/>
      </c>
      <c r="T92" s="153">
        <f t="shared" si="24"/>
        <v>0</v>
      </c>
      <c r="U92" s="161" t="str">
        <f t="shared" si="25"/>
        <v/>
      </c>
      <c r="V92" s="162"/>
      <c r="W92" s="123"/>
      <c r="X92" s="122"/>
    </row>
    <row r="93" spans="1:24" x14ac:dyDescent="0.2">
      <c r="A93" s="102" t="str">
        <f>IF(ISBLANK('TAB-B. Zulässigkeitsprüfung'!A94),"",'TAB-B. Zulässigkeitsprüfung'!A94)</f>
        <v/>
      </c>
      <c r="B93" s="147" t="str">
        <f>IF(ISBLANK('TAB-B. Zulässigkeitsprüfung'!C94),"",'TAB-B. Zulässigkeitsprüfung'!C94)</f>
        <v/>
      </c>
      <c r="C93" s="148" t="str">
        <f>IF(ISBLANK('TAB-B. Zulässigkeitsprüfung'!D94),"",'TAB-B. Zulässigkeitsprüfung'!D94)</f>
        <v/>
      </c>
      <c r="D93" s="179"/>
      <c r="E93" s="147" t="str">
        <f t="shared" si="13"/>
        <v/>
      </c>
      <c r="F93" s="148" t="str">
        <f t="shared" si="14"/>
        <v/>
      </c>
      <c r="G93" s="149"/>
      <c r="H93" s="150" t="str">
        <f t="shared" si="15"/>
        <v/>
      </c>
      <c r="I93" s="151" t="str">
        <f t="shared" si="16"/>
        <v/>
      </c>
      <c r="J93" s="152" t="str">
        <f t="shared" si="17"/>
        <v/>
      </c>
      <c r="K93" s="153" t="str">
        <f t="shared" si="18"/>
        <v/>
      </c>
      <c r="L93" s="154" t="str">
        <f>IF(ISBLANK('TAB-B. Zulässigkeitsprüfung'!G94),"",'TAB-B. Zulässigkeitsprüfung'!G94)</f>
        <v/>
      </c>
      <c r="M93" s="155" t="str">
        <f>IF(ISBLANK('TAB-B. Zulässigkeitsprüfung'!H94),"",'TAB-B. Zulässigkeitsprüfung'!H94)</f>
        <v/>
      </c>
      <c r="N93" s="157"/>
      <c r="O93" s="151">
        <f t="shared" si="19"/>
        <v>0</v>
      </c>
      <c r="P93" s="153" t="str">
        <f t="shared" si="20"/>
        <v/>
      </c>
      <c r="Q93" s="101" t="str">
        <f t="shared" si="21"/>
        <v/>
      </c>
      <c r="R93" s="150" t="str">
        <f t="shared" si="22"/>
        <v/>
      </c>
      <c r="S93" s="158" t="str">
        <f t="shared" si="23"/>
        <v/>
      </c>
      <c r="T93" s="153">
        <f t="shared" si="24"/>
        <v>0</v>
      </c>
      <c r="U93" s="161" t="str">
        <f t="shared" si="25"/>
        <v/>
      </c>
      <c r="V93" s="162"/>
      <c r="W93" s="123"/>
      <c r="X93" s="122"/>
    </row>
    <row r="94" spans="1:24" x14ac:dyDescent="0.2">
      <c r="A94" s="102" t="str">
        <f>IF(ISBLANK('TAB-B. Zulässigkeitsprüfung'!A95),"",'TAB-B. Zulässigkeitsprüfung'!A95)</f>
        <v/>
      </c>
      <c r="B94" s="147" t="str">
        <f>IF(ISBLANK('TAB-B. Zulässigkeitsprüfung'!C95),"",'TAB-B. Zulässigkeitsprüfung'!C95)</f>
        <v/>
      </c>
      <c r="C94" s="148" t="str">
        <f>IF(ISBLANK('TAB-B. Zulässigkeitsprüfung'!D95),"",'TAB-B. Zulässigkeitsprüfung'!D95)</f>
        <v/>
      </c>
      <c r="D94" s="179"/>
      <c r="E94" s="147" t="str">
        <f t="shared" si="13"/>
        <v/>
      </c>
      <c r="F94" s="148" t="str">
        <f t="shared" si="14"/>
        <v/>
      </c>
      <c r="G94" s="149"/>
      <c r="H94" s="150" t="str">
        <f t="shared" si="15"/>
        <v/>
      </c>
      <c r="I94" s="151" t="str">
        <f t="shared" si="16"/>
        <v/>
      </c>
      <c r="J94" s="152" t="str">
        <f t="shared" si="17"/>
        <v/>
      </c>
      <c r="K94" s="153" t="str">
        <f t="shared" si="18"/>
        <v/>
      </c>
      <c r="L94" s="154" t="str">
        <f>IF(ISBLANK('TAB-B. Zulässigkeitsprüfung'!G95),"",'TAB-B. Zulässigkeitsprüfung'!G95)</f>
        <v/>
      </c>
      <c r="M94" s="155" t="str">
        <f>IF(ISBLANK('TAB-B. Zulässigkeitsprüfung'!H95),"",'TAB-B. Zulässigkeitsprüfung'!H95)</f>
        <v/>
      </c>
      <c r="N94" s="157"/>
      <c r="O94" s="151">
        <f t="shared" si="19"/>
        <v>0</v>
      </c>
      <c r="P94" s="153" t="str">
        <f t="shared" si="20"/>
        <v/>
      </c>
      <c r="Q94" s="101" t="str">
        <f t="shared" si="21"/>
        <v/>
      </c>
      <c r="R94" s="150" t="str">
        <f t="shared" si="22"/>
        <v/>
      </c>
      <c r="S94" s="158" t="str">
        <f t="shared" si="23"/>
        <v/>
      </c>
      <c r="T94" s="153">
        <f t="shared" si="24"/>
        <v>0</v>
      </c>
      <c r="U94" s="161" t="str">
        <f t="shared" si="25"/>
        <v/>
      </c>
      <c r="V94" s="162"/>
      <c r="W94" s="123"/>
      <c r="X94" s="122"/>
    </row>
    <row r="95" spans="1:24" x14ac:dyDescent="0.2">
      <c r="A95" s="102" t="str">
        <f>IF(ISBLANK('TAB-B. Zulässigkeitsprüfung'!A96),"",'TAB-B. Zulässigkeitsprüfung'!A96)</f>
        <v/>
      </c>
      <c r="B95" s="147" t="str">
        <f>IF(ISBLANK('TAB-B. Zulässigkeitsprüfung'!C96),"",'TAB-B. Zulässigkeitsprüfung'!C96)</f>
        <v/>
      </c>
      <c r="C95" s="148" t="str">
        <f>IF(ISBLANK('TAB-B. Zulässigkeitsprüfung'!D96),"",'TAB-B. Zulässigkeitsprüfung'!D96)</f>
        <v/>
      </c>
      <c r="D95" s="179"/>
      <c r="E95" s="147" t="str">
        <f t="shared" si="13"/>
        <v/>
      </c>
      <c r="F95" s="148" t="str">
        <f t="shared" si="14"/>
        <v/>
      </c>
      <c r="G95" s="149"/>
      <c r="H95" s="150" t="str">
        <f t="shared" si="15"/>
        <v/>
      </c>
      <c r="I95" s="151" t="str">
        <f t="shared" si="16"/>
        <v/>
      </c>
      <c r="J95" s="152" t="str">
        <f t="shared" si="17"/>
        <v/>
      </c>
      <c r="K95" s="153" t="str">
        <f t="shared" si="18"/>
        <v/>
      </c>
      <c r="L95" s="154" t="str">
        <f>IF(ISBLANK('TAB-B. Zulässigkeitsprüfung'!G96),"",'TAB-B. Zulässigkeitsprüfung'!G96)</f>
        <v/>
      </c>
      <c r="M95" s="155" t="str">
        <f>IF(ISBLANK('TAB-B. Zulässigkeitsprüfung'!H96),"",'TAB-B. Zulässigkeitsprüfung'!H96)</f>
        <v/>
      </c>
      <c r="N95" s="157"/>
      <c r="O95" s="151">
        <f t="shared" si="19"/>
        <v>0</v>
      </c>
      <c r="P95" s="153" t="str">
        <f t="shared" si="20"/>
        <v/>
      </c>
      <c r="Q95" s="101" t="str">
        <f t="shared" si="21"/>
        <v/>
      </c>
      <c r="R95" s="150" t="str">
        <f t="shared" si="22"/>
        <v/>
      </c>
      <c r="S95" s="158" t="str">
        <f t="shared" si="23"/>
        <v/>
      </c>
      <c r="T95" s="153">
        <f t="shared" si="24"/>
        <v>0</v>
      </c>
      <c r="U95" s="161" t="str">
        <f t="shared" si="25"/>
        <v/>
      </c>
      <c r="V95" s="162"/>
      <c r="W95" s="123"/>
      <c r="X95" s="122"/>
    </row>
    <row r="96" spans="1:24" x14ac:dyDescent="0.2">
      <c r="A96" s="102" t="str">
        <f>IF(ISBLANK('TAB-B. Zulässigkeitsprüfung'!A97),"",'TAB-B. Zulässigkeitsprüfung'!A97)</f>
        <v/>
      </c>
      <c r="B96" s="147" t="str">
        <f>IF(ISBLANK('TAB-B. Zulässigkeitsprüfung'!C97),"",'TAB-B. Zulässigkeitsprüfung'!C97)</f>
        <v/>
      </c>
      <c r="C96" s="148" t="str">
        <f>IF(ISBLANK('TAB-B. Zulässigkeitsprüfung'!D97),"",'TAB-B. Zulässigkeitsprüfung'!D97)</f>
        <v/>
      </c>
      <c r="D96" s="179"/>
      <c r="E96" s="147" t="str">
        <f t="shared" si="13"/>
        <v/>
      </c>
      <c r="F96" s="148" t="str">
        <f t="shared" si="14"/>
        <v/>
      </c>
      <c r="G96" s="149"/>
      <c r="H96" s="150" t="str">
        <f t="shared" si="15"/>
        <v/>
      </c>
      <c r="I96" s="151" t="str">
        <f t="shared" si="16"/>
        <v/>
      </c>
      <c r="J96" s="152" t="str">
        <f t="shared" si="17"/>
        <v/>
      </c>
      <c r="K96" s="153" t="str">
        <f t="shared" si="18"/>
        <v/>
      </c>
      <c r="L96" s="154" t="str">
        <f>IF(ISBLANK('TAB-B. Zulässigkeitsprüfung'!G97),"",'TAB-B. Zulässigkeitsprüfung'!G97)</f>
        <v/>
      </c>
      <c r="M96" s="155" t="str">
        <f>IF(ISBLANK('TAB-B. Zulässigkeitsprüfung'!H97),"",'TAB-B. Zulässigkeitsprüfung'!H97)</f>
        <v/>
      </c>
      <c r="N96" s="157"/>
      <c r="O96" s="151">
        <f t="shared" si="19"/>
        <v>0</v>
      </c>
      <c r="P96" s="153" t="str">
        <f t="shared" si="20"/>
        <v/>
      </c>
      <c r="Q96" s="101" t="str">
        <f t="shared" si="21"/>
        <v/>
      </c>
      <c r="R96" s="150" t="str">
        <f t="shared" si="22"/>
        <v/>
      </c>
      <c r="S96" s="158" t="str">
        <f t="shared" si="23"/>
        <v/>
      </c>
      <c r="T96" s="153">
        <f t="shared" si="24"/>
        <v>0</v>
      </c>
      <c r="U96" s="161" t="str">
        <f t="shared" si="25"/>
        <v/>
      </c>
      <c r="V96" s="162"/>
      <c r="W96" s="123"/>
      <c r="X96" s="122"/>
    </row>
    <row r="97" spans="1:24" x14ac:dyDescent="0.2">
      <c r="A97" s="102" t="str">
        <f>IF(ISBLANK('TAB-B. Zulässigkeitsprüfung'!A98),"",'TAB-B. Zulässigkeitsprüfung'!A98)</f>
        <v/>
      </c>
      <c r="B97" s="147" t="str">
        <f>IF(ISBLANK('TAB-B. Zulässigkeitsprüfung'!C98),"",'TAB-B. Zulässigkeitsprüfung'!C98)</f>
        <v/>
      </c>
      <c r="C97" s="148" t="str">
        <f>IF(ISBLANK('TAB-B. Zulässigkeitsprüfung'!D98),"",'TAB-B. Zulässigkeitsprüfung'!D98)</f>
        <v/>
      </c>
      <c r="D97" s="179"/>
      <c r="E97" s="147" t="str">
        <f t="shared" si="13"/>
        <v/>
      </c>
      <c r="F97" s="148" t="str">
        <f t="shared" si="14"/>
        <v/>
      </c>
      <c r="G97" s="149"/>
      <c r="H97" s="150" t="str">
        <f t="shared" si="15"/>
        <v/>
      </c>
      <c r="I97" s="151" t="str">
        <f t="shared" si="16"/>
        <v/>
      </c>
      <c r="J97" s="152" t="str">
        <f t="shared" si="17"/>
        <v/>
      </c>
      <c r="K97" s="153" t="str">
        <f t="shared" si="18"/>
        <v/>
      </c>
      <c r="L97" s="154" t="str">
        <f>IF(ISBLANK('TAB-B. Zulässigkeitsprüfung'!G98),"",'TAB-B. Zulässigkeitsprüfung'!G98)</f>
        <v/>
      </c>
      <c r="M97" s="155" t="str">
        <f>IF(ISBLANK('TAB-B. Zulässigkeitsprüfung'!H98),"",'TAB-B. Zulässigkeitsprüfung'!H98)</f>
        <v/>
      </c>
      <c r="N97" s="157"/>
      <c r="O97" s="151">
        <f t="shared" si="19"/>
        <v>0</v>
      </c>
      <c r="P97" s="153" t="str">
        <f t="shared" si="20"/>
        <v/>
      </c>
      <c r="Q97" s="101" t="str">
        <f t="shared" si="21"/>
        <v/>
      </c>
      <c r="R97" s="150" t="str">
        <f t="shared" si="22"/>
        <v/>
      </c>
      <c r="S97" s="158" t="str">
        <f t="shared" si="23"/>
        <v/>
      </c>
      <c r="T97" s="153">
        <f t="shared" si="24"/>
        <v>0</v>
      </c>
      <c r="U97" s="161" t="str">
        <f t="shared" si="25"/>
        <v/>
      </c>
      <c r="V97" s="162"/>
      <c r="W97" s="123"/>
      <c r="X97" s="122"/>
    </row>
    <row r="98" spans="1:24" x14ac:dyDescent="0.2">
      <c r="A98" s="102" t="str">
        <f>IF(ISBLANK('TAB-B. Zulässigkeitsprüfung'!A99),"",'TAB-B. Zulässigkeitsprüfung'!A99)</f>
        <v/>
      </c>
      <c r="B98" s="147" t="str">
        <f>IF(ISBLANK('TAB-B. Zulässigkeitsprüfung'!C99),"",'TAB-B. Zulässigkeitsprüfung'!C99)</f>
        <v/>
      </c>
      <c r="C98" s="148" t="str">
        <f>IF(ISBLANK('TAB-B. Zulässigkeitsprüfung'!D99),"",'TAB-B. Zulässigkeitsprüfung'!D99)</f>
        <v/>
      </c>
      <c r="D98" s="179"/>
      <c r="E98" s="147" t="str">
        <f t="shared" si="13"/>
        <v/>
      </c>
      <c r="F98" s="148" t="str">
        <f t="shared" si="14"/>
        <v/>
      </c>
      <c r="G98" s="149"/>
      <c r="H98" s="150" t="str">
        <f t="shared" si="15"/>
        <v/>
      </c>
      <c r="I98" s="151" t="str">
        <f t="shared" si="16"/>
        <v/>
      </c>
      <c r="J98" s="152" t="str">
        <f t="shared" si="17"/>
        <v/>
      </c>
      <c r="K98" s="153" t="str">
        <f t="shared" si="18"/>
        <v/>
      </c>
      <c r="L98" s="154" t="str">
        <f>IF(ISBLANK('TAB-B. Zulässigkeitsprüfung'!G99),"",'TAB-B. Zulässigkeitsprüfung'!G99)</f>
        <v/>
      </c>
      <c r="M98" s="155" t="str">
        <f>IF(ISBLANK('TAB-B. Zulässigkeitsprüfung'!H99),"",'TAB-B. Zulässigkeitsprüfung'!H99)</f>
        <v/>
      </c>
      <c r="N98" s="157"/>
      <c r="O98" s="151">
        <f t="shared" si="19"/>
        <v>0</v>
      </c>
      <c r="P98" s="153" t="str">
        <f t="shared" si="20"/>
        <v/>
      </c>
      <c r="Q98" s="101" t="str">
        <f t="shared" si="21"/>
        <v/>
      </c>
      <c r="R98" s="150" t="str">
        <f t="shared" si="22"/>
        <v/>
      </c>
      <c r="S98" s="158" t="str">
        <f t="shared" si="23"/>
        <v/>
      </c>
      <c r="T98" s="153">
        <f t="shared" si="24"/>
        <v>0</v>
      </c>
      <c r="U98" s="161" t="str">
        <f t="shared" si="25"/>
        <v/>
      </c>
      <c r="V98" s="162"/>
      <c r="W98" s="123"/>
      <c r="X98" s="122"/>
    </row>
    <row r="99" spans="1:24" x14ac:dyDescent="0.2">
      <c r="A99" s="102" t="str">
        <f>IF(ISBLANK('TAB-B. Zulässigkeitsprüfung'!A100),"",'TAB-B. Zulässigkeitsprüfung'!A100)</f>
        <v/>
      </c>
      <c r="B99" s="147" t="str">
        <f>IF(ISBLANK('TAB-B. Zulässigkeitsprüfung'!C100),"",'TAB-B. Zulässigkeitsprüfung'!C100)</f>
        <v/>
      </c>
      <c r="C99" s="148" t="str">
        <f>IF(ISBLANK('TAB-B. Zulässigkeitsprüfung'!D100),"",'TAB-B. Zulässigkeitsprüfung'!D100)</f>
        <v/>
      </c>
      <c r="D99" s="179"/>
      <c r="E99" s="147" t="str">
        <f t="shared" si="13"/>
        <v/>
      </c>
      <c r="F99" s="148" t="str">
        <f t="shared" si="14"/>
        <v/>
      </c>
      <c r="G99" s="149"/>
      <c r="H99" s="150" t="str">
        <f t="shared" si="15"/>
        <v/>
      </c>
      <c r="I99" s="151" t="str">
        <f t="shared" si="16"/>
        <v/>
      </c>
      <c r="J99" s="152" t="str">
        <f t="shared" si="17"/>
        <v/>
      </c>
      <c r="K99" s="153" t="str">
        <f t="shared" si="18"/>
        <v/>
      </c>
      <c r="L99" s="154" t="str">
        <f>IF(ISBLANK('TAB-B. Zulässigkeitsprüfung'!G100),"",'TAB-B. Zulässigkeitsprüfung'!G100)</f>
        <v/>
      </c>
      <c r="M99" s="155" t="str">
        <f>IF(ISBLANK('TAB-B. Zulässigkeitsprüfung'!H100),"",'TAB-B. Zulässigkeitsprüfung'!H100)</f>
        <v/>
      </c>
      <c r="N99" s="157"/>
      <c r="O99" s="151">
        <f t="shared" si="19"/>
        <v>0</v>
      </c>
      <c r="P99" s="153" t="str">
        <f t="shared" si="20"/>
        <v/>
      </c>
      <c r="Q99" s="101" t="str">
        <f t="shared" si="21"/>
        <v/>
      </c>
      <c r="R99" s="150" t="str">
        <f t="shared" si="22"/>
        <v/>
      </c>
      <c r="S99" s="158" t="str">
        <f t="shared" si="23"/>
        <v/>
      </c>
      <c r="T99" s="153">
        <f t="shared" si="24"/>
        <v>0</v>
      </c>
      <c r="U99" s="161" t="str">
        <f t="shared" si="25"/>
        <v/>
      </c>
      <c r="V99" s="162"/>
      <c r="W99" s="123"/>
      <c r="X99" s="122"/>
    </row>
    <row r="100" spans="1:24" x14ac:dyDescent="0.2">
      <c r="A100" s="102" t="str">
        <f>IF(ISBLANK('TAB-B. Zulässigkeitsprüfung'!A101),"",'TAB-B. Zulässigkeitsprüfung'!A101)</f>
        <v/>
      </c>
      <c r="B100" s="147" t="str">
        <f>IF(ISBLANK('TAB-B. Zulässigkeitsprüfung'!C101),"",'TAB-B. Zulässigkeitsprüfung'!C101)</f>
        <v/>
      </c>
      <c r="C100" s="148" t="str">
        <f>IF(ISBLANK('TAB-B. Zulässigkeitsprüfung'!D101),"",'TAB-B. Zulässigkeitsprüfung'!D101)</f>
        <v/>
      </c>
      <c r="D100" s="179"/>
      <c r="E100" s="147" t="str">
        <f t="shared" si="13"/>
        <v/>
      </c>
      <c r="F100" s="148" t="str">
        <f t="shared" si="14"/>
        <v/>
      </c>
      <c r="G100" s="149"/>
      <c r="H100" s="150" t="str">
        <f t="shared" si="15"/>
        <v/>
      </c>
      <c r="I100" s="151" t="str">
        <f t="shared" si="16"/>
        <v/>
      </c>
      <c r="J100" s="152" t="str">
        <f t="shared" si="17"/>
        <v/>
      </c>
      <c r="K100" s="153" t="str">
        <f t="shared" si="18"/>
        <v/>
      </c>
      <c r="L100" s="154" t="str">
        <f>IF(ISBLANK('TAB-B. Zulässigkeitsprüfung'!G101),"",'TAB-B. Zulässigkeitsprüfung'!G101)</f>
        <v/>
      </c>
      <c r="M100" s="155" t="str">
        <f>IF(ISBLANK('TAB-B. Zulässigkeitsprüfung'!H101),"",'TAB-B. Zulässigkeitsprüfung'!H101)</f>
        <v/>
      </c>
      <c r="N100" s="157"/>
      <c r="O100" s="151">
        <f t="shared" si="19"/>
        <v>0</v>
      </c>
      <c r="P100" s="153" t="str">
        <f t="shared" si="20"/>
        <v/>
      </c>
      <c r="Q100" s="101" t="str">
        <f t="shared" si="21"/>
        <v/>
      </c>
      <c r="R100" s="150" t="str">
        <f t="shared" si="22"/>
        <v/>
      </c>
      <c r="S100" s="158" t="str">
        <f t="shared" si="23"/>
        <v/>
      </c>
      <c r="T100" s="153">
        <f t="shared" si="24"/>
        <v>0</v>
      </c>
      <c r="U100" s="161" t="str">
        <f t="shared" si="25"/>
        <v/>
      </c>
      <c r="V100" s="162"/>
      <c r="W100" s="123"/>
      <c r="X100" s="122"/>
    </row>
    <row r="101" spans="1:24" x14ac:dyDescent="0.2">
      <c r="A101" s="102" t="str">
        <f>IF(ISBLANK('TAB-B. Zulässigkeitsprüfung'!A102),"",'TAB-B. Zulässigkeitsprüfung'!A102)</f>
        <v/>
      </c>
      <c r="B101" s="147" t="str">
        <f>IF(ISBLANK('TAB-B. Zulässigkeitsprüfung'!C102),"",'TAB-B. Zulässigkeitsprüfung'!C102)</f>
        <v/>
      </c>
      <c r="C101" s="148" t="str">
        <f>IF(ISBLANK('TAB-B. Zulässigkeitsprüfung'!D102),"",'TAB-B. Zulässigkeitsprüfung'!D102)</f>
        <v/>
      </c>
      <c r="D101" s="179"/>
      <c r="E101" s="147" t="str">
        <f t="shared" si="13"/>
        <v/>
      </c>
      <c r="F101" s="148" t="str">
        <f t="shared" si="14"/>
        <v/>
      </c>
      <c r="G101" s="149"/>
      <c r="H101" s="150" t="str">
        <f t="shared" si="15"/>
        <v/>
      </c>
      <c r="I101" s="151" t="str">
        <f t="shared" si="16"/>
        <v/>
      </c>
      <c r="J101" s="152" t="str">
        <f t="shared" si="17"/>
        <v/>
      </c>
      <c r="K101" s="153" t="str">
        <f t="shared" si="18"/>
        <v/>
      </c>
      <c r="L101" s="154" t="str">
        <f>IF(ISBLANK('TAB-B. Zulässigkeitsprüfung'!G102),"",'TAB-B. Zulässigkeitsprüfung'!G102)</f>
        <v/>
      </c>
      <c r="M101" s="155" t="str">
        <f>IF(ISBLANK('TAB-B. Zulässigkeitsprüfung'!H102),"",'TAB-B. Zulässigkeitsprüfung'!H102)</f>
        <v/>
      </c>
      <c r="N101" s="157"/>
      <c r="O101" s="151">
        <f t="shared" si="19"/>
        <v>0</v>
      </c>
      <c r="P101" s="153" t="str">
        <f t="shared" si="20"/>
        <v/>
      </c>
      <c r="Q101" s="101" t="str">
        <f t="shared" si="21"/>
        <v/>
      </c>
      <c r="R101" s="150" t="str">
        <f t="shared" si="22"/>
        <v/>
      </c>
      <c r="S101" s="158" t="str">
        <f t="shared" si="23"/>
        <v/>
      </c>
      <c r="T101" s="153">
        <f t="shared" si="24"/>
        <v>0</v>
      </c>
      <c r="U101" s="161" t="str">
        <f t="shared" si="25"/>
        <v/>
      </c>
      <c r="V101" s="162"/>
      <c r="W101" s="123"/>
      <c r="X101" s="122"/>
    </row>
    <row r="102" spans="1:24" x14ac:dyDescent="0.2">
      <c r="A102" s="102" t="str">
        <f>IF(ISBLANK('TAB-B. Zulässigkeitsprüfung'!A103),"",'TAB-B. Zulässigkeitsprüfung'!A103)</f>
        <v/>
      </c>
      <c r="B102" s="147" t="str">
        <f>IF(ISBLANK('TAB-B. Zulässigkeitsprüfung'!C103),"",'TAB-B. Zulässigkeitsprüfung'!C103)</f>
        <v/>
      </c>
      <c r="C102" s="148" t="str">
        <f>IF(ISBLANK('TAB-B. Zulässigkeitsprüfung'!D103),"",'TAB-B. Zulässigkeitsprüfung'!D103)</f>
        <v/>
      </c>
      <c r="D102" s="179"/>
      <c r="E102" s="147" t="str">
        <f t="shared" si="13"/>
        <v/>
      </c>
      <c r="F102" s="148" t="str">
        <f t="shared" si="14"/>
        <v/>
      </c>
      <c r="G102" s="149"/>
      <c r="H102" s="150" t="str">
        <f t="shared" si="15"/>
        <v/>
      </c>
      <c r="I102" s="151" t="str">
        <f t="shared" si="16"/>
        <v/>
      </c>
      <c r="J102" s="152" t="str">
        <f t="shared" si="17"/>
        <v/>
      </c>
      <c r="K102" s="153" t="str">
        <f t="shared" si="18"/>
        <v/>
      </c>
      <c r="L102" s="154" t="str">
        <f>IF(ISBLANK('TAB-B. Zulässigkeitsprüfung'!G103),"",'TAB-B. Zulässigkeitsprüfung'!G103)</f>
        <v/>
      </c>
      <c r="M102" s="155" t="str">
        <f>IF(ISBLANK('TAB-B. Zulässigkeitsprüfung'!H103),"",'TAB-B. Zulässigkeitsprüfung'!H103)</f>
        <v/>
      </c>
      <c r="N102" s="157"/>
      <c r="O102" s="151">
        <f t="shared" si="19"/>
        <v>0</v>
      </c>
      <c r="P102" s="153" t="str">
        <f t="shared" si="20"/>
        <v/>
      </c>
      <c r="Q102" s="101" t="str">
        <f t="shared" si="21"/>
        <v/>
      </c>
      <c r="R102" s="150" t="str">
        <f t="shared" si="22"/>
        <v/>
      </c>
      <c r="S102" s="158" t="str">
        <f t="shared" si="23"/>
        <v/>
      </c>
      <c r="T102" s="153">
        <f t="shared" si="24"/>
        <v>0</v>
      </c>
      <c r="U102" s="161" t="str">
        <f t="shared" si="25"/>
        <v/>
      </c>
      <c r="V102" s="162"/>
      <c r="W102" s="123"/>
      <c r="X102" s="122"/>
    </row>
    <row r="103" spans="1:24" x14ac:dyDescent="0.2">
      <c r="A103" s="102" t="str">
        <f>IF(ISBLANK('TAB-B. Zulässigkeitsprüfung'!A104),"",'TAB-B. Zulässigkeitsprüfung'!A104)</f>
        <v/>
      </c>
      <c r="B103" s="147" t="str">
        <f>IF(ISBLANK('TAB-B. Zulässigkeitsprüfung'!C104),"",'TAB-B. Zulässigkeitsprüfung'!C104)</f>
        <v/>
      </c>
      <c r="C103" s="148" t="str">
        <f>IF(ISBLANK('TAB-B. Zulässigkeitsprüfung'!D104),"",'TAB-B. Zulässigkeitsprüfung'!D104)</f>
        <v/>
      </c>
      <c r="D103" s="179"/>
      <c r="E103" s="147" t="str">
        <f t="shared" si="13"/>
        <v/>
      </c>
      <c r="F103" s="148" t="str">
        <f t="shared" si="14"/>
        <v/>
      </c>
      <c r="G103" s="149"/>
      <c r="H103" s="150" t="str">
        <f t="shared" si="15"/>
        <v/>
      </c>
      <c r="I103" s="151" t="str">
        <f t="shared" si="16"/>
        <v/>
      </c>
      <c r="J103" s="152" t="str">
        <f t="shared" si="17"/>
        <v/>
      </c>
      <c r="K103" s="153" t="str">
        <f t="shared" si="18"/>
        <v/>
      </c>
      <c r="L103" s="154" t="str">
        <f>IF(ISBLANK('TAB-B. Zulässigkeitsprüfung'!G104),"",'TAB-B. Zulässigkeitsprüfung'!G104)</f>
        <v/>
      </c>
      <c r="M103" s="155" t="str">
        <f>IF(ISBLANK('TAB-B. Zulässigkeitsprüfung'!H104),"",'TAB-B. Zulässigkeitsprüfung'!H104)</f>
        <v/>
      </c>
      <c r="N103" s="157"/>
      <c r="O103" s="151">
        <f t="shared" si="19"/>
        <v>0</v>
      </c>
      <c r="P103" s="153" t="str">
        <f t="shared" si="20"/>
        <v/>
      </c>
      <c r="Q103" s="101" t="str">
        <f t="shared" si="21"/>
        <v/>
      </c>
      <c r="R103" s="150" t="str">
        <f t="shared" si="22"/>
        <v/>
      </c>
      <c r="S103" s="158" t="str">
        <f t="shared" si="23"/>
        <v/>
      </c>
      <c r="T103" s="153">
        <f t="shared" si="24"/>
        <v>0</v>
      </c>
      <c r="U103" s="161" t="str">
        <f t="shared" si="25"/>
        <v/>
      </c>
      <c r="V103" s="162"/>
      <c r="W103" s="123"/>
      <c r="X103" s="122"/>
    </row>
    <row r="104" spans="1:24" x14ac:dyDescent="0.2">
      <c r="A104" s="102" t="str">
        <f>IF(ISBLANK('TAB-B. Zulässigkeitsprüfung'!A105),"",'TAB-B. Zulässigkeitsprüfung'!A105)</f>
        <v/>
      </c>
      <c r="B104" s="147" t="str">
        <f>IF(ISBLANK('TAB-B. Zulässigkeitsprüfung'!C105),"",'TAB-B. Zulässigkeitsprüfung'!C105)</f>
        <v/>
      </c>
      <c r="C104" s="148" t="str">
        <f>IF(ISBLANK('TAB-B. Zulässigkeitsprüfung'!D105),"",'TAB-B. Zulässigkeitsprüfung'!D105)</f>
        <v/>
      </c>
      <c r="D104" s="179"/>
      <c r="E104" s="147" t="str">
        <f t="shared" si="13"/>
        <v/>
      </c>
      <c r="F104" s="148" t="str">
        <f t="shared" si="14"/>
        <v/>
      </c>
      <c r="G104" s="149"/>
      <c r="H104" s="150" t="str">
        <f t="shared" si="15"/>
        <v/>
      </c>
      <c r="I104" s="151" t="str">
        <f t="shared" si="16"/>
        <v/>
      </c>
      <c r="J104" s="152" t="str">
        <f t="shared" si="17"/>
        <v/>
      </c>
      <c r="K104" s="153" t="str">
        <f t="shared" si="18"/>
        <v/>
      </c>
      <c r="L104" s="154" t="str">
        <f>IF(ISBLANK('TAB-B. Zulässigkeitsprüfung'!G105),"",'TAB-B. Zulässigkeitsprüfung'!G105)</f>
        <v/>
      </c>
      <c r="M104" s="155" t="str">
        <f>IF(ISBLANK('TAB-B. Zulässigkeitsprüfung'!H105),"",'TAB-B. Zulässigkeitsprüfung'!H105)</f>
        <v/>
      </c>
      <c r="N104" s="157"/>
      <c r="O104" s="151">
        <f t="shared" si="19"/>
        <v>0</v>
      </c>
      <c r="P104" s="153" t="str">
        <f t="shared" si="20"/>
        <v/>
      </c>
      <c r="Q104" s="101" t="str">
        <f t="shared" si="21"/>
        <v/>
      </c>
      <c r="R104" s="150" t="str">
        <f t="shared" si="22"/>
        <v/>
      </c>
      <c r="S104" s="158" t="str">
        <f t="shared" si="23"/>
        <v/>
      </c>
      <c r="T104" s="153">
        <f t="shared" si="24"/>
        <v>0</v>
      </c>
      <c r="U104" s="161" t="str">
        <f t="shared" si="25"/>
        <v/>
      </c>
      <c r="V104" s="162"/>
      <c r="W104" s="123"/>
      <c r="X104" s="122"/>
    </row>
    <row r="105" spans="1:24" x14ac:dyDescent="0.2">
      <c r="A105" s="102" t="str">
        <f>IF(ISBLANK('TAB-B. Zulässigkeitsprüfung'!A106),"",'TAB-B. Zulässigkeitsprüfung'!A106)</f>
        <v/>
      </c>
      <c r="B105" s="147" t="str">
        <f>IF(ISBLANK('TAB-B. Zulässigkeitsprüfung'!C106),"",'TAB-B. Zulässigkeitsprüfung'!C106)</f>
        <v/>
      </c>
      <c r="C105" s="148" t="str">
        <f>IF(ISBLANK('TAB-B. Zulässigkeitsprüfung'!D106),"",'TAB-B. Zulässigkeitsprüfung'!D106)</f>
        <v/>
      </c>
      <c r="D105" s="179"/>
      <c r="E105" s="147" t="str">
        <f t="shared" ref="E105:E114" si="26">IF(ISBLANK(L105),"",L105)</f>
        <v/>
      </c>
      <c r="F105" s="148" t="str">
        <f t="shared" ref="F105:F114" si="27">M105</f>
        <v/>
      </c>
      <c r="G105" s="149"/>
      <c r="H105" s="150" t="str">
        <f t="shared" si="15"/>
        <v/>
      </c>
      <c r="I105" s="151" t="str">
        <f t="shared" si="16"/>
        <v/>
      </c>
      <c r="J105" s="152" t="str">
        <f t="shared" si="17"/>
        <v/>
      </c>
      <c r="K105" s="153" t="str">
        <f t="shared" si="18"/>
        <v/>
      </c>
      <c r="L105" s="154" t="str">
        <f>IF(ISBLANK('TAB-B. Zulässigkeitsprüfung'!G106),"",'TAB-B. Zulässigkeitsprüfung'!G106)</f>
        <v/>
      </c>
      <c r="M105" s="155" t="str">
        <f>IF(ISBLANK('TAB-B. Zulässigkeitsprüfung'!H106),"",'TAB-B. Zulässigkeitsprüfung'!H106)</f>
        <v/>
      </c>
      <c r="N105" s="157"/>
      <c r="O105" s="151">
        <f t="shared" ref="O105:O114" si="28">N105/60</f>
        <v>0</v>
      </c>
      <c r="P105" s="153" t="str">
        <f t="shared" si="20"/>
        <v/>
      </c>
      <c r="Q105" s="101" t="str">
        <f t="shared" ref="Q105:Q114" si="29">IF(ISBLANK(N105),"",IF(K105&lt;=P105,"genügt","Retentionsvolumen nötig"))</f>
        <v/>
      </c>
      <c r="R105" s="150" t="str">
        <f t="shared" ref="R105:R114" si="30">IFERROR(P105/J105,"")</f>
        <v/>
      </c>
      <c r="S105" s="158" t="str">
        <f t="shared" si="23"/>
        <v/>
      </c>
      <c r="T105" s="153">
        <f t="shared" ref="T105:T114" si="31">IFERROR(J105*S105,0)</f>
        <v>0</v>
      </c>
      <c r="U105" s="161" t="str">
        <f t="shared" ref="U105:U114" si="32">IF(ISBLANK(N105),"",IF(K105&lt;=P105,"genügt","Detaildimensionierung nötig"))</f>
        <v/>
      </c>
      <c r="V105" s="162"/>
      <c r="W105" s="123"/>
      <c r="X105" s="122"/>
    </row>
    <row r="106" spans="1:24" x14ac:dyDescent="0.2">
      <c r="A106" s="102" t="str">
        <f>IF(ISBLANK('TAB-B. Zulässigkeitsprüfung'!A107),"",'TAB-B. Zulässigkeitsprüfung'!A107)</f>
        <v/>
      </c>
      <c r="B106" s="147" t="str">
        <f>IF(ISBLANK('TAB-B. Zulässigkeitsprüfung'!C107),"",'TAB-B. Zulässigkeitsprüfung'!C107)</f>
        <v/>
      </c>
      <c r="C106" s="148" t="str">
        <f>IF(ISBLANK('TAB-B. Zulässigkeitsprüfung'!D107),"",'TAB-B. Zulässigkeitsprüfung'!D107)</f>
        <v/>
      </c>
      <c r="D106" s="179"/>
      <c r="E106" s="147" t="str">
        <f t="shared" si="26"/>
        <v/>
      </c>
      <c r="F106" s="148" t="str">
        <f t="shared" si="27"/>
        <v/>
      </c>
      <c r="G106" s="149"/>
      <c r="H106" s="150" t="str">
        <f t="shared" si="15"/>
        <v/>
      </c>
      <c r="I106" s="151" t="str">
        <f t="shared" si="16"/>
        <v/>
      </c>
      <c r="J106" s="152" t="str">
        <f t="shared" si="17"/>
        <v/>
      </c>
      <c r="K106" s="153" t="str">
        <f t="shared" si="18"/>
        <v/>
      </c>
      <c r="L106" s="154" t="str">
        <f>IF(ISBLANK('TAB-B. Zulässigkeitsprüfung'!G107),"",'TAB-B. Zulässigkeitsprüfung'!G107)</f>
        <v/>
      </c>
      <c r="M106" s="155" t="str">
        <f>IF(ISBLANK('TAB-B. Zulässigkeitsprüfung'!H107),"",'TAB-B. Zulässigkeitsprüfung'!H107)</f>
        <v/>
      </c>
      <c r="N106" s="157"/>
      <c r="O106" s="151">
        <f t="shared" si="28"/>
        <v>0</v>
      </c>
      <c r="P106" s="153" t="str">
        <f t="shared" si="20"/>
        <v/>
      </c>
      <c r="Q106" s="101" t="str">
        <f t="shared" si="29"/>
        <v/>
      </c>
      <c r="R106" s="150" t="str">
        <f t="shared" si="30"/>
        <v/>
      </c>
      <c r="S106" s="158" t="str">
        <f t="shared" si="23"/>
        <v/>
      </c>
      <c r="T106" s="153">
        <f t="shared" si="31"/>
        <v>0</v>
      </c>
      <c r="U106" s="161" t="str">
        <f t="shared" si="32"/>
        <v/>
      </c>
      <c r="V106" s="162"/>
      <c r="W106" s="123"/>
      <c r="X106" s="122"/>
    </row>
    <row r="107" spans="1:24" x14ac:dyDescent="0.2">
      <c r="A107" s="102" t="str">
        <f>IF(ISBLANK('TAB-B. Zulässigkeitsprüfung'!A108),"",'TAB-B. Zulässigkeitsprüfung'!A108)</f>
        <v/>
      </c>
      <c r="B107" s="147" t="str">
        <f>IF(ISBLANK('TAB-B. Zulässigkeitsprüfung'!C108),"",'TAB-B. Zulässigkeitsprüfung'!C108)</f>
        <v/>
      </c>
      <c r="C107" s="148" t="str">
        <f>IF(ISBLANK('TAB-B. Zulässigkeitsprüfung'!D108),"",'TAB-B. Zulässigkeitsprüfung'!D108)</f>
        <v/>
      </c>
      <c r="D107" s="179"/>
      <c r="E107" s="147" t="str">
        <f t="shared" si="26"/>
        <v/>
      </c>
      <c r="F107" s="148" t="str">
        <f t="shared" si="27"/>
        <v/>
      </c>
      <c r="G107" s="149"/>
      <c r="H107" s="150" t="str">
        <f t="shared" si="15"/>
        <v/>
      </c>
      <c r="I107" s="151" t="str">
        <f t="shared" si="16"/>
        <v/>
      </c>
      <c r="J107" s="152" t="str">
        <f t="shared" si="17"/>
        <v/>
      </c>
      <c r="K107" s="153" t="str">
        <f t="shared" si="18"/>
        <v/>
      </c>
      <c r="L107" s="154" t="str">
        <f>IF(ISBLANK('TAB-B. Zulässigkeitsprüfung'!G108),"",'TAB-B. Zulässigkeitsprüfung'!G108)</f>
        <v/>
      </c>
      <c r="M107" s="155" t="str">
        <f>IF(ISBLANK('TAB-B. Zulässigkeitsprüfung'!H108),"",'TAB-B. Zulässigkeitsprüfung'!H108)</f>
        <v/>
      </c>
      <c r="N107" s="157"/>
      <c r="O107" s="151">
        <f t="shared" si="28"/>
        <v>0</v>
      </c>
      <c r="P107" s="153" t="str">
        <f t="shared" si="20"/>
        <v/>
      </c>
      <c r="Q107" s="101" t="str">
        <f t="shared" si="29"/>
        <v/>
      </c>
      <c r="R107" s="150" t="str">
        <f t="shared" si="30"/>
        <v/>
      </c>
      <c r="S107" s="158" t="str">
        <f t="shared" si="23"/>
        <v/>
      </c>
      <c r="T107" s="153">
        <f t="shared" si="31"/>
        <v>0</v>
      </c>
      <c r="U107" s="161" t="str">
        <f t="shared" si="32"/>
        <v/>
      </c>
      <c r="V107" s="162"/>
      <c r="W107" s="123"/>
      <c r="X107" s="122"/>
    </row>
    <row r="108" spans="1:24" x14ac:dyDescent="0.2">
      <c r="A108" s="102" t="str">
        <f>IF(ISBLANK('TAB-B. Zulässigkeitsprüfung'!A109),"",'TAB-B. Zulässigkeitsprüfung'!A109)</f>
        <v/>
      </c>
      <c r="B108" s="147" t="str">
        <f>IF(ISBLANK('TAB-B. Zulässigkeitsprüfung'!C109),"",'TAB-B. Zulässigkeitsprüfung'!C109)</f>
        <v/>
      </c>
      <c r="C108" s="148" t="str">
        <f>IF(ISBLANK('TAB-B. Zulässigkeitsprüfung'!D109),"",'TAB-B. Zulässigkeitsprüfung'!D109)</f>
        <v/>
      </c>
      <c r="D108" s="179"/>
      <c r="E108" s="147" t="str">
        <f t="shared" si="26"/>
        <v/>
      </c>
      <c r="F108" s="148" t="str">
        <f t="shared" si="27"/>
        <v/>
      </c>
      <c r="G108" s="149"/>
      <c r="H108" s="150" t="str">
        <f t="shared" si="15"/>
        <v/>
      </c>
      <c r="I108" s="151" t="str">
        <f t="shared" si="16"/>
        <v/>
      </c>
      <c r="J108" s="152" t="str">
        <f t="shared" si="17"/>
        <v/>
      </c>
      <c r="K108" s="153" t="str">
        <f t="shared" si="18"/>
        <v/>
      </c>
      <c r="L108" s="154" t="str">
        <f>IF(ISBLANK('TAB-B. Zulässigkeitsprüfung'!G109),"",'TAB-B. Zulässigkeitsprüfung'!G109)</f>
        <v/>
      </c>
      <c r="M108" s="155" t="str">
        <f>IF(ISBLANK('TAB-B. Zulässigkeitsprüfung'!H109),"",'TAB-B. Zulässigkeitsprüfung'!H109)</f>
        <v/>
      </c>
      <c r="N108" s="157"/>
      <c r="O108" s="151">
        <f t="shared" si="28"/>
        <v>0</v>
      </c>
      <c r="P108" s="153" t="str">
        <f t="shared" si="20"/>
        <v/>
      </c>
      <c r="Q108" s="101" t="str">
        <f t="shared" si="29"/>
        <v/>
      </c>
      <c r="R108" s="150" t="str">
        <f t="shared" si="30"/>
        <v/>
      </c>
      <c r="S108" s="158" t="str">
        <f t="shared" si="23"/>
        <v/>
      </c>
      <c r="T108" s="153">
        <f t="shared" si="31"/>
        <v>0</v>
      </c>
      <c r="U108" s="161" t="str">
        <f t="shared" si="32"/>
        <v/>
      </c>
      <c r="V108" s="162"/>
      <c r="W108" s="123"/>
      <c r="X108" s="122"/>
    </row>
    <row r="109" spans="1:24" x14ac:dyDescent="0.2">
      <c r="A109" s="102" t="str">
        <f>IF(ISBLANK('TAB-B. Zulässigkeitsprüfung'!A110),"",'TAB-B. Zulässigkeitsprüfung'!A110)</f>
        <v/>
      </c>
      <c r="B109" s="147" t="str">
        <f>IF(ISBLANK('TAB-B. Zulässigkeitsprüfung'!C110),"",'TAB-B. Zulässigkeitsprüfung'!C110)</f>
        <v/>
      </c>
      <c r="C109" s="148" t="str">
        <f>IF(ISBLANK('TAB-B. Zulässigkeitsprüfung'!D110),"",'TAB-B. Zulässigkeitsprüfung'!D110)</f>
        <v/>
      </c>
      <c r="D109" s="179"/>
      <c r="E109" s="147" t="str">
        <f t="shared" si="26"/>
        <v/>
      </c>
      <c r="F109" s="148" t="str">
        <f t="shared" si="27"/>
        <v/>
      </c>
      <c r="G109" s="149"/>
      <c r="H109" s="150" t="str">
        <f t="shared" si="15"/>
        <v/>
      </c>
      <c r="I109" s="151" t="str">
        <f t="shared" si="16"/>
        <v/>
      </c>
      <c r="J109" s="152" t="str">
        <f t="shared" si="17"/>
        <v/>
      </c>
      <c r="K109" s="153" t="str">
        <f t="shared" si="18"/>
        <v/>
      </c>
      <c r="L109" s="154" t="str">
        <f>IF(ISBLANK('TAB-B. Zulässigkeitsprüfung'!G110),"",'TAB-B. Zulässigkeitsprüfung'!G110)</f>
        <v/>
      </c>
      <c r="M109" s="155" t="str">
        <f>IF(ISBLANK('TAB-B. Zulässigkeitsprüfung'!H110),"",'TAB-B. Zulässigkeitsprüfung'!H110)</f>
        <v/>
      </c>
      <c r="N109" s="157"/>
      <c r="O109" s="151">
        <f t="shared" si="28"/>
        <v>0</v>
      </c>
      <c r="P109" s="153" t="str">
        <f t="shared" si="20"/>
        <v/>
      </c>
      <c r="Q109" s="101" t="str">
        <f t="shared" si="29"/>
        <v/>
      </c>
      <c r="R109" s="150" t="str">
        <f t="shared" si="30"/>
        <v/>
      </c>
      <c r="S109" s="158" t="str">
        <f t="shared" si="23"/>
        <v/>
      </c>
      <c r="T109" s="153">
        <f t="shared" si="31"/>
        <v>0</v>
      </c>
      <c r="U109" s="161" t="str">
        <f t="shared" si="32"/>
        <v/>
      </c>
      <c r="V109" s="162"/>
      <c r="W109" s="123"/>
      <c r="X109" s="122"/>
    </row>
    <row r="110" spans="1:24" x14ac:dyDescent="0.2">
      <c r="A110" s="102" t="str">
        <f>IF(ISBLANK('TAB-B. Zulässigkeitsprüfung'!A111),"",'TAB-B. Zulässigkeitsprüfung'!A111)</f>
        <v/>
      </c>
      <c r="B110" s="147" t="str">
        <f>IF(ISBLANK('TAB-B. Zulässigkeitsprüfung'!C111),"",'TAB-B. Zulässigkeitsprüfung'!C111)</f>
        <v/>
      </c>
      <c r="C110" s="148" t="str">
        <f>IF(ISBLANK('TAB-B. Zulässigkeitsprüfung'!D111),"",'TAB-B. Zulässigkeitsprüfung'!D111)</f>
        <v/>
      </c>
      <c r="D110" s="179"/>
      <c r="E110" s="147" t="str">
        <f t="shared" si="26"/>
        <v/>
      </c>
      <c r="F110" s="148" t="str">
        <f t="shared" si="27"/>
        <v/>
      </c>
      <c r="G110" s="149"/>
      <c r="H110" s="150" t="str">
        <f t="shared" si="15"/>
        <v/>
      </c>
      <c r="I110" s="151" t="str">
        <f t="shared" si="16"/>
        <v/>
      </c>
      <c r="J110" s="152" t="str">
        <f t="shared" si="17"/>
        <v/>
      </c>
      <c r="K110" s="153" t="str">
        <f t="shared" si="18"/>
        <v/>
      </c>
      <c r="L110" s="154" t="str">
        <f>IF(ISBLANK('TAB-B. Zulässigkeitsprüfung'!G111),"",'TAB-B. Zulässigkeitsprüfung'!G111)</f>
        <v/>
      </c>
      <c r="M110" s="155" t="str">
        <f>IF(ISBLANK('TAB-B. Zulässigkeitsprüfung'!H111),"",'TAB-B. Zulässigkeitsprüfung'!H111)</f>
        <v/>
      </c>
      <c r="N110" s="157"/>
      <c r="O110" s="151">
        <f t="shared" si="28"/>
        <v>0</v>
      </c>
      <c r="P110" s="153" t="str">
        <f t="shared" si="20"/>
        <v/>
      </c>
      <c r="Q110" s="101" t="str">
        <f t="shared" si="29"/>
        <v/>
      </c>
      <c r="R110" s="150" t="str">
        <f t="shared" si="30"/>
        <v/>
      </c>
      <c r="S110" s="158" t="str">
        <f t="shared" si="23"/>
        <v/>
      </c>
      <c r="T110" s="153">
        <f t="shared" si="31"/>
        <v>0</v>
      </c>
      <c r="U110" s="161" t="str">
        <f t="shared" si="32"/>
        <v/>
      </c>
      <c r="V110" s="162"/>
      <c r="W110" s="123"/>
      <c r="X110" s="122"/>
    </row>
    <row r="111" spans="1:24" x14ac:dyDescent="0.2">
      <c r="A111" s="102" t="str">
        <f>IF(ISBLANK('TAB-B. Zulässigkeitsprüfung'!A112),"",'TAB-B. Zulässigkeitsprüfung'!A112)</f>
        <v/>
      </c>
      <c r="B111" s="147" t="str">
        <f>IF(ISBLANK('TAB-B. Zulässigkeitsprüfung'!C112),"",'TAB-B. Zulässigkeitsprüfung'!C112)</f>
        <v/>
      </c>
      <c r="C111" s="148" t="str">
        <f>IF(ISBLANK('TAB-B. Zulässigkeitsprüfung'!D112),"",'TAB-B. Zulässigkeitsprüfung'!D112)</f>
        <v/>
      </c>
      <c r="D111" s="179"/>
      <c r="E111" s="147" t="str">
        <f t="shared" si="26"/>
        <v/>
      </c>
      <c r="F111" s="148" t="str">
        <f t="shared" si="27"/>
        <v/>
      </c>
      <c r="G111" s="149"/>
      <c r="H111" s="150" t="str">
        <f t="shared" si="15"/>
        <v/>
      </c>
      <c r="I111" s="151" t="str">
        <f t="shared" si="16"/>
        <v/>
      </c>
      <c r="J111" s="152" t="str">
        <f t="shared" si="17"/>
        <v/>
      </c>
      <c r="K111" s="153" t="str">
        <f t="shared" si="18"/>
        <v/>
      </c>
      <c r="L111" s="154" t="str">
        <f>IF(ISBLANK('TAB-B. Zulässigkeitsprüfung'!G112),"",'TAB-B. Zulässigkeitsprüfung'!G112)</f>
        <v/>
      </c>
      <c r="M111" s="155" t="str">
        <f>IF(ISBLANK('TAB-B. Zulässigkeitsprüfung'!H112),"",'TAB-B. Zulässigkeitsprüfung'!H112)</f>
        <v/>
      </c>
      <c r="N111" s="157"/>
      <c r="O111" s="151">
        <f t="shared" si="28"/>
        <v>0</v>
      </c>
      <c r="P111" s="153" t="str">
        <f t="shared" si="20"/>
        <v/>
      </c>
      <c r="Q111" s="101" t="str">
        <f t="shared" si="29"/>
        <v/>
      </c>
      <c r="R111" s="150" t="str">
        <f t="shared" si="30"/>
        <v/>
      </c>
      <c r="S111" s="158" t="str">
        <f t="shared" si="23"/>
        <v/>
      </c>
      <c r="T111" s="153">
        <f t="shared" si="31"/>
        <v>0</v>
      </c>
      <c r="U111" s="161" t="str">
        <f t="shared" si="32"/>
        <v/>
      </c>
      <c r="V111" s="162"/>
      <c r="W111" s="123"/>
      <c r="X111" s="122"/>
    </row>
    <row r="112" spans="1:24" x14ac:dyDescent="0.2">
      <c r="A112" s="102" t="str">
        <f>IF(ISBLANK('TAB-B. Zulässigkeitsprüfung'!A113),"",'TAB-B. Zulässigkeitsprüfung'!A113)</f>
        <v/>
      </c>
      <c r="B112" s="147" t="str">
        <f>IF(ISBLANK('TAB-B. Zulässigkeitsprüfung'!C113),"",'TAB-B. Zulässigkeitsprüfung'!C113)</f>
        <v/>
      </c>
      <c r="C112" s="148" t="str">
        <f>IF(ISBLANK('TAB-B. Zulässigkeitsprüfung'!D113),"",'TAB-B. Zulässigkeitsprüfung'!D113)</f>
        <v/>
      </c>
      <c r="D112" s="179"/>
      <c r="E112" s="147" t="str">
        <f t="shared" si="26"/>
        <v/>
      </c>
      <c r="F112" s="148" t="str">
        <f t="shared" si="27"/>
        <v/>
      </c>
      <c r="G112" s="149"/>
      <c r="H112" s="150" t="str">
        <f t="shared" si="15"/>
        <v/>
      </c>
      <c r="I112" s="151" t="str">
        <f t="shared" si="16"/>
        <v/>
      </c>
      <c r="J112" s="152" t="str">
        <f t="shared" si="17"/>
        <v/>
      </c>
      <c r="K112" s="153" t="str">
        <f t="shared" si="18"/>
        <v/>
      </c>
      <c r="L112" s="154" t="str">
        <f>IF(ISBLANK('TAB-B. Zulässigkeitsprüfung'!G113),"",'TAB-B. Zulässigkeitsprüfung'!G113)</f>
        <v/>
      </c>
      <c r="M112" s="155" t="str">
        <f>IF(ISBLANK('TAB-B. Zulässigkeitsprüfung'!H113),"",'TAB-B. Zulässigkeitsprüfung'!H113)</f>
        <v/>
      </c>
      <c r="N112" s="157"/>
      <c r="O112" s="151">
        <f t="shared" si="28"/>
        <v>0</v>
      </c>
      <c r="P112" s="153" t="str">
        <f t="shared" si="20"/>
        <v/>
      </c>
      <c r="Q112" s="101" t="str">
        <f t="shared" si="29"/>
        <v/>
      </c>
      <c r="R112" s="150" t="str">
        <f t="shared" si="30"/>
        <v/>
      </c>
      <c r="S112" s="158" t="str">
        <f t="shared" si="23"/>
        <v/>
      </c>
      <c r="T112" s="153">
        <f t="shared" si="31"/>
        <v>0</v>
      </c>
      <c r="U112" s="161" t="str">
        <f t="shared" si="32"/>
        <v/>
      </c>
      <c r="V112" s="162"/>
      <c r="W112" s="123"/>
      <c r="X112" s="122"/>
    </row>
    <row r="113" spans="1:24" x14ac:dyDescent="0.2">
      <c r="A113" s="102" t="str">
        <f>IF(ISBLANK('TAB-B. Zulässigkeitsprüfung'!A114),"",'TAB-B. Zulässigkeitsprüfung'!A114)</f>
        <v/>
      </c>
      <c r="B113" s="147" t="str">
        <f>IF(ISBLANK('TAB-B. Zulässigkeitsprüfung'!C114),"",'TAB-B. Zulässigkeitsprüfung'!C114)</f>
        <v/>
      </c>
      <c r="C113" s="148" t="str">
        <f>IF(ISBLANK('TAB-B. Zulässigkeitsprüfung'!D114),"",'TAB-B. Zulässigkeitsprüfung'!D114)</f>
        <v/>
      </c>
      <c r="D113" s="179"/>
      <c r="E113" s="147" t="str">
        <f t="shared" si="26"/>
        <v/>
      </c>
      <c r="F113" s="148" t="str">
        <f t="shared" si="27"/>
        <v/>
      </c>
      <c r="G113" s="149"/>
      <c r="H113" s="150" t="str">
        <f t="shared" si="15"/>
        <v/>
      </c>
      <c r="I113" s="151" t="str">
        <f t="shared" si="16"/>
        <v/>
      </c>
      <c r="J113" s="152" t="str">
        <f t="shared" si="17"/>
        <v/>
      </c>
      <c r="K113" s="153" t="str">
        <f t="shared" si="18"/>
        <v/>
      </c>
      <c r="L113" s="154" t="str">
        <f>IF(ISBLANK('TAB-B. Zulässigkeitsprüfung'!G114),"",'TAB-B. Zulässigkeitsprüfung'!G114)</f>
        <v/>
      </c>
      <c r="M113" s="155" t="str">
        <f>IF(ISBLANK('TAB-B. Zulässigkeitsprüfung'!H114),"",'TAB-B. Zulässigkeitsprüfung'!H114)</f>
        <v/>
      </c>
      <c r="N113" s="157"/>
      <c r="O113" s="151">
        <f t="shared" si="28"/>
        <v>0</v>
      </c>
      <c r="P113" s="153" t="str">
        <f t="shared" si="20"/>
        <v/>
      </c>
      <c r="Q113" s="101" t="str">
        <f t="shared" si="29"/>
        <v/>
      </c>
      <c r="R113" s="150" t="str">
        <f t="shared" si="30"/>
        <v/>
      </c>
      <c r="S113" s="158" t="str">
        <f t="shared" si="23"/>
        <v/>
      </c>
      <c r="T113" s="153">
        <f t="shared" si="31"/>
        <v>0</v>
      </c>
      <c r="U113" s="161" t="str">
        <f t="shared" si="32"/>
        <v/>
      </c>
      <c r="V113" s="162"/>
      <c r="W113" s="123"/>
      <c r="X113" s="122"/>
    </row>
    <row r="114" spans="1:24" x14ac:dyDescent="0.2">
      <c r="A114" s="102" t="str">
        <f>IF(ISBLANK('TAB-B. Zulässigkeitsprüfung'!A115),"",'TAB-B. Zulässigkeitsprüfung'!A115)</f>
        <v/>
      </c>
      <c r="B114" s="147" t="str">
        <f>IF(ISBLANK('TAB-B. Zulässigkeitsprüfung'!C115),"",'TAB-B. Zulässigkeitsprüfung'!C115)</f>
        <v/>
      </c>
      <c r="C114" s="148" t="str">
        <f>IF(ISBLANK('TAB-B. Zulässigkeitsprüfung'!D115),"",'TAB-B. Zulässigkeitsprüfung'!D115)</f>
        <v/>
      </c>
      <c r="D114" s="179"/>
      <c r="E114" s="147" t="str">
        <f t="shared" si="26"/>
        <v/>
      </c>
      <c r="F114" s="148" t="str">
        <f t="shared" si="27"/>
        <v/>
      </c>
      <c r="G114" s="149"/>
      <c r="H114" s="150" t="str">
        <f t="shared" si="15"/>
        <v/>
      </c>
      <c r="I114" s="151" t="str">
        <f t="shared" si="16"/>
        <v/>
      </c>
      <c r="J114" s="152" t="str">
        <f t="shared" si="17"/>
        <v/>
      </c>
      <c r="K114" s="153" t="str">
        <f t="shared" si="18"/>
        <v/>
      </c>
      <c r="L114" s="154" t="str">
        <f>IF(ISBLANK('TAB-B. Zulässigkeitsprüfung'!G115),"",'TAB-B. Zulässigkeitsprüfung'!G115)</f>
        <v/>
      </c>
      <c r="M114" s="155" t="str">
        <f>IF(ISBLANK('TAB-B. Zulässigkeitsprüfung'!H115),"",'TAB-B. Zulässigkeitsprüfung'!H115)</f>
        <v/>
      </c>
      <c r="N114" s="157"/>
      <c r="O114" s="151">
        <f t="shared" si="28"/>
        <v>0</v>
      </c>
      <c r="P114" s="153" t="str">
        <f t="shared" si="20"/>
        <v/>
      </c>
      <c r="Q114" s="101" t="str">
        <f t="shared" si="29"/>
        <v/>
      </c>
      <c r="R114" s="150" t="str">
        <f t="shared" si="30"/>
        <v/>
      </c>
      <c r="S114" s="158" t="str">
        <f t="shared" si="23"/>
        <v/>
      </c>
      <c r="T114" s="153">
        <f t="shared" si="31"/>
        <v>0</v>
      </c>
      <c r="U114" s="161" t="str">
        <f t="shared" si="32"/>
        <v/>
      </c>
      <c r="V114" s="162"/>
      <c r="W114" s="123"/>
      <c r="X114" s="122"/>
    </row>
    <row r="115" spans="1:24" x14ac:dyDescent="0.2">
      <c r="A115" s="102" t="str">
        <f>IF(ISBLANK('TAB-B. Zulässigkeitsprüfung'!A116),"",'TAB-B. Zulässigkeitsprüfung'!A116)</f>
        <v/>
      </c>
      <c r="B115" s="147" t="str">
        <f>IF(ISBLANK('TAB-B. Zulässigkeitsprüfung'!C116),"",'TAB-B. Zulässigkeitsprüfung'!C116)</f>
        <v/>
      </c>
      <c r="C115" s="148" t="str">
        <f>IF(ISBLANK('TAB-B. Zulässigkeitsprüfung'!D116),"",'TAB-B. Zulässigkeitsprüfung'!D116)</f>
        <v/>
      </c>
      <c r="D115" s="179"/>
      <c r="E115" s="147" t="str">
        <f t="shared" ref="E115:E117" si="33">IF(ISBLANK(L115),"",L115)</f>
        <v/>
      </c>
      <c r="F115" s="148" t="str">
        <f t="shared" ref="F115:F117" si="34">M115</f>
        <v/>
      </c>
      <c r="G115" s="149"/>
      <c r="H115" s="150" t="str">
        <f t="shared" si="15"/>
        <v/>
      </c>
      <c r="I115" s="151" t="str">
        <f t="shared" si="16"/>
        <v/>
      </c>
      <c r="J115" s="152" t="str">
        <f t="shared" si="17"/>
        <v/>
      </c>
      <c r="K115" s="153" t="str">
        <f t="shared" si="18"/>
        <v/>
      </c>
      <c r="L115" s="154" t="str">
        <f>IF(ISBLANK('TAB-B. Zulässigkeitsprüfung'!G116),"",'TAB-B. Zulässigkeitsprüfung'!G116)</f>
        <v/>
      </c>
      <c r="M115" s="155" t="str">
        <f>IF(ISBLANK('TAB-B. Zulässigkeitsprüfung'!H116),"",'TAB-B. Zulässigkeitsprüfung'!H116)</f>
        <v/>
      </c>
      <c r="N115" s="157"/>
      <c r="O115" s="151">
        <f t="shared" ref="O115:O117" si="35">N115/60</f>
        <v>0</v>
      </c>
      <c r="P115" s="153" t="str">
        <f t="shared" si="20"/>
        <v/>
      </c>
      <c r="Q115" s="101" t="str">
        <f t="shared" ref="Q115:Q117" si="36">IF(ISBLANK(N115),"",IF(K115&lt;=P115,"genügt","Retentionsvolumen nötig"))</f>
        <v/>
      </c>
      <c r="R115" s="150" t="str">
        <f t="shared" ref="R115:R117" si="37">IFERROR(P115/J115,"")</f>
        <v/>
      </c>
      <c r="S115" s="158" t="str">
        <f t="shared" si="23"/>
        <v/>
      </c>
      <c r="T115" s="153">
        <f t="shared" ref="T115:T117" si="38">IFERROR(J115*S115,0)</f>
        <v>0</v>
      </c>
      <c r="U115" s="161" t="str">
        <f t="shared" ref="U115:U117" si="39">IF(ISBLANK(N115),"",IF(K115&lt;=P115,"genügt","Detaildimensionierung nötig"))</f>
        <v/>
      </c>
      <c r="V115" s="162"/>
      <c r="W115" s="123"/>
      <c r="X115" s="122"/>
    </row>
    <row r="116" spans="1:24" x14ac:dyDescent="0.2">
      <c r="A116" s="102" t="str">
        <f>IF(ISBLANK('TAB-B. Zulässigkeitsprüfung'!A117),"",'TAB-B. Zulässigkeitsprüfung'!A117)</f>
        <v/>
      </c>
      <c r="B116" s="147" t="str">
        <f>IF(ISBLANK('TAB-B. Zulässigkeitsprüfung'!C117),"",'TAB-B. Zulässigkeitsprüfung'!C117)</f>
        <v/>
      </c>
      <c r="C116" s="148" t="str">
        <f>IF(ISBLANK('TAB-B. Zulässigkeitsprüfung'!D117),"",'TAB-B. Zulässigkeitsprüfung'!D117)</f>
        <v/>
      </c>
      <c r="D116" s="179"/>
      <c r="E116" s="147" t="str">
        <f t="shared" si="33"/>
        <v/>
      </c>
      <c r="F116" s="148" t="str">
        <f t="shared" si="34"/>
        <v/>
      </c>
      <c r="G116" s="149"/>
      <c r="H116" s="150" t="str">
        <f t="shared" ref="H116:H179" si="40">IFERROR(C116+F116,"")</f>
        <v/>
      </c>
      <c r="I116" s="151" t="str">
        <f t="shared" ref="I116:I179" si="41">IFERROR((C116*D116)+(F116*G116),"")</f>
        <v/>
      </c>
      <c r="J116" s="152" t="str">
        <f t="shared" ref="J116:J179" si="42">IFERROR(I116/10000,"")</f>
        <v/>
      </c>
      <c r="K116" s="153" t="str">
        <f t="shared" ref="K116:K179" si="43">IFERROR(I116*$I$10,"")</f>
        <v/>
      </c>
      <c r="L116" s="154" t="str">
        <f>IF(ISBLANK('TAB-B. Zulässigkeitsprüfung'!G117),"",'TAB-B. Zulässigkeitsprüfung'!G117)</f>
        <v/>
      </c>
      <c r="M116" s="155" t="str">
        <f>IF(ISBLANK('TAB-B. Zulässigkeitsprüfung'!H117),"",'TAB-B. Zulässigkeitsprüfung'!H117)</f>
        <v/>
      </c>
      <c r="N116" s="157"/>
      <c r="O116" s="151">
        <f t="shared" si="35"/>
        <v>0</v>
      </c>
      <c r="P116" s="153" t="str">
        <f t="shared" ref="P116:P179" si="44">IFERROR(O116*M116,"")</f>
        <v/>
      </c>
      <c r="Q116" s="101" t="str">
        <f t="shared" si="36"/>
        <v/>
      </c>
      <c r="R116" s="150" t="str">
        <f t="shared" si="37"/>
        <v/>
      </c>
      <c r="S116" s="158" t="str">
        <f t="shared" ref="S116:S179" si="45">IFERROR(IF(ISNUMBER(SEARCH("z = 10",$I$8)),-77.5339260435711*LN(R116) + 509.962584823391,IF(ISNUMBER(SEARCH("z = 5",$I$8)),-69.8967505634618*LN(R116) + 439.365954460171,IF(ISNUMBER(SEARCH("z = 2",$I$8)),--56.8465017510169*LN(R116) + 337.287392223188,IF(ISNUMBER(SEARCH("z = 1",$I$8)),-46.1392672094508*LN(R116) + 258.848700221879,IF(ISNUMBER(SEARCH("z = 0.5",$I$8)),-33.5280268973184*LN(R116) + 178.155784539652))))),"")</f>
        <v/>
      </c>
      <c r="T116" s="153">
        <f t="shared" si="38"/>
        <v>0</v>
      </c>
      <c r="U116" s="161" t="str">
        <f t="shared" si="39"/>
        <v/>
      </c>
      <c r="V116" s="162"/>
      <c r="W116" s="123"/>
      <c r="X116" s="122"/>
    </row>
    <row r="117" spans="1:24" x14ac:dyDescent="0.2">
      <c r="A117" s="102" t="str">
        <f>IF(ISBLANK('TAB-B. Zulässigkeitsprüfung'!A118),"",'TAB-B. Zulässigkeitsprüfung'!A118)</f>
        <v/>
      </c>
      <c r="B117" s="147" t="str">
        <f>IF(ISBLANK('TAB-B. Zulässigkeitsprüfung'!C118),"",'TAB-B. Zulässigkeitsprüfung'!C118)</f>
        <v/>
      </c>
      <c r="C117" s="148" t="str">
        <f>IF(ISBLANK('TAB-B. Zulässigkeitsprüfung'!D118),"",'TAB-B. Zulässigkeitsprüfung'!D118)</f>
        <v/>
      </c>
      <c r="D117" s="179"/>
      <c r="E117" s="147" t="str">
        <f t="shared" si="33"/>
        <v/>
      </c>
      <c r="F117" s="148" t="str">
        <f t="shared" si="34"/>
        <v/>
      </c>
      <c r="G117" s="149"/>
      <c r="H117" s="150" t="str">
        <f t="shared" si="40"/>
        <v/>
      </c>
      <c r="I117" s="151" t="str">
        <f t="shared" si="41"/>
        <v/>
      </c>
      <c r="J117" s="152" t="str">
        <f t="shared" si="42"/>
        <v/>
      </c>
      <c r="K117" s="153" t="str">
        <f t="shared" si="43"/>
        <v/>
      </c>
      <c r="L117" s="154" t="str">
        <f>IF(ISBLANK('TAB-B. Zulässigkeitsprüfung'!G118),"",'TAB-B. Zulässigkeitsprüfung'!G118)</f>
        <v/>
      </c>
      <c r="M117" s="155" t="str">
        <f>IF(ISBLANK('TAB-B. Zulässigkeitsprüfung'!H118),"",'TAB-B. Zulässigkeitsprüfung'!H118)</f>
        <v/>
      </c>
      <c r="N117" s="157"/>
      <c r="O117" s="151">
        <f t="shared" si="35"/>
        <v>0</v>
      </c>
      <c r="P117" s="153" t="str">
        <f t="shared" si="44"/>
        <v/>
      </c>
      <c r="Q117" s="101" t="str">
        <f t="shared" si="36"/>
        <v/>
      </c>
      <c r="R117" s="150" t="str">
        <f t="shared" si="37"/>
        <v/>
      </c>
      <c r="S117" s="158" t="str">
        <f t="shared" si="45"/>
        <v/>
      </c>
      <c r="T117" s="153">
        <f t="shared" si="38"/>
        <v>0</v>
      </c>
      <c r="U117" s="161" t="str">
        <f t="shared" si="39"/>
        <v/>
      </c>
      <c r="V117" s="162"/>
      <c r="W117" s="123"/>
      <c r="X117" s="122"/>
    </row>
    <row r="118" spans="1:24" x14ac:dyDescent="0.2">
      <c r="A118" s="102" t="str">
        <f>IF(ISBLANK('TAB-B. Zulässigkeitsprüfung'!A119),"",'TAB-B. Zulässigkeitsprüfung'!A119)</f>
        <v/>
      </c>
      <c r="B118" s="147" t="str">
        <f>IF(ISBLANK('TAB-B. Zulässigkeitsprüfung'!C119),"",'TAB-B. Zulässigkeitsprüfung'!C119)</f>
        <v/>
      </c>
      <c r="C118" s="148" t="str">
        <f>IF(ISBLANK('TAB-B. Zulässigkeitsprüfung'!D119),"",'TAB-B. Zulässigkeitsprüfung'!D119)</f>
        <v/>
      </c>
      <c r="D118" s="179"/>
      <c r="E118" s="147" t="str">
        <f t="shared" ref="E118:E181" si="46">IF(ISBLANK(L118),"",L118)</f>
        <v/>
      </c>
      <c r="F118" s="148" t="str">
        <f t="shared" ref="F118:F181" si="47">M118</f>
        <v/>
      </c>
      <c r="G118" s="149"/>
      <c r="H118" s="150" t="str">
        <f t="shared" si="40"/>
        <v/>
      </c>
      <c r="I118" s="151" t="str">
        <f t="shared" si="41"/>
        <v/>
      </c>
      <c r="J118" s="152" t="str">
        <f t="shared" si="42"/>
        <v/>
      </c>
      <c r="K118" s="153" t="str">
        <f t="shared" si="43"/>
        <v/>
      </c>
      <c r="L118" s="154" t="str">
        <f>IF(ISBLANK('TAB-B. Zulässigkeitsprüfung'!G119),"",'TAB-B. Zulässigkeitsprüfung'!G119)</f>
        <v/>
      </c>
      <c r="M118" s="155" t="str">
        <f>IF(ISBLANK('TAB-B. Zulässigkeitsprüfung'!H119),"",'TAB-B. Zulässigkeitsprüfung'!H119)</f>
        <v/>
      </c>
      <c r="N118" s="157"/>
      <c r="O118" s="151">
        <f t="shared" ref="O118:O181" si="48">N118/60</f>
        <v>0</v>
      </c>
      <c r="P118" s="153" t="str">
        <f t="shared" si="44"/>
        <v/>
      </c>
      <c r="Q118" s="101" t="str">
        <f t="shared" ref="Q118:Q181" si="49">IF(ISBLANK(N118),"",IF(K118&lt;=P118,"genügt","Retentionsvolumen nötig"))</f>
        <v/>
      </c>
      <c r="R118" s="150" t="str">
        <f t="shared" ref="R118:R181" si="50">IFERROR(P118/J118,"")</f>
        <v/>
      </c>
      <c r="S118" s="158" t="str">
        <f t="shared" si="45"/>
        <v/>
      </c>
      <c r="T118" s="153">
        <f t="shared" ref="T118:T181" si="51">IFERROR(J118*S118,0)</f>
        <v>0</v>
      </c>
      <c r="U118" s="161" t="str">
        <f t="shared" ref="U118:U181" si="52">IF(ISBLANK(N118),"",IF(K118&lt;=P118,"genügt","Detaildimensionierung nötig"))</f>
        <v/>
      </c>
      <c r="V118" s="162"/>
      <c r="W118" s="123"/>
      <c r="X118" s="122"/>
    </row>
    <row r="119" spans="1:24" x14ac:dyDescent="0.2">
      <c r="A119" s="102" t="str">
        <f>IF(ISBLANK('TAB-B. Zulässigkeitsprüfung'!A120),"",'TAB-B. Zulässigkeitsprüfung'!A120)</f>
        <v/>
      </c>
      <c r="B119" s="147" t="str">
        <f>IF(ISBLANK('TAB-B. Zulässigkeitsprüfung'!C120),"",'TAB-B. Zulässigkeitsprüfung'!C120)</f>
        <v/>
      </c>
      <c r="C119" s="148" t="str">
        <f>IF(ISBLANK('TAB-B. Zulässigkeitsprüfung'!D120),"",'TAB-B. Zulässigkeitsprüfung'!D120)</f>
        <v/>
      </c>
      <c r="D119" s="179"/>
      <c r="E119" s="147" t="str">
        <f t="shared" si="46"/>
        <v/>
      </c>
      <c r="F119" s="148" t="str">
        <f t="shared" si="47"/>
        <v/>
      </c>
      <c r="G119" s="149"/>
      <c r="H119" s="150" t="str">
        <f t="shared" si="40"/>
        <v/>
      </c>
      <c r="I119" s="151" t="str">
        <f t="shared" si="41"/>
        <v/>
      </c>
      <c r="J119" s="152" t="str">
        <f t="shared" si="42"/>
        <v/>
      </c>
      <c r="K119" s="153" t="str">
        <f t="shared" si="43"/>
        <v/>
      </c>
      <c r="L119" s="154" t="str">
        <f>IF(ISBLANK('TAB-B. Zulässigkeitsprüfung'!G120),"",'TAB-B. Zulässigkeitsprüfung'!G120)</f>
        <v/>
      </c>
      <c r="M119" s="155" t="str">
        <f>IF(ISBLANK('TAB-B. Zulässigkeitsprüfung'!H120),"",'TAB-B. Zulässigkeitsprüfung'!H120)</f>
        <v/>
      </c>
      <c r="N119" s="157"/>
      <c r="O119" s="151">
        <f t="shared" si="48"/>
        <v>0</v>
      </c>
      <c r="P119" s="153" t="str">
        <f t="shared" si="44"/>
        <v/>
      </c>
      <c r="Q119" s="101" t="str">
        <f t="shared" si="49"/>
        <v/>
      </c>
      <c r="R119" s="150" t="str">
        <f t="shared" si="50"/>
        <v/>
      </c>
      <c r="S119" s="158" t="str">
        <f t="shared" si="45"/>
        <v/>
      </c>
      <c r="T119" s="153">
        <f t="shared" si="51"/>
        <v>0</v>
      </c>
      <c r="U119" s="161" t="str">
        <f t="shared" si="52"/>
        <v/>
      </c>
      <c r="V119" s="162"/>
      <c r="W119" s="123"/>
      <c r="X119" s="122"/>
    </row>
    <row r="120" spans="1:24" x14ac:dyDescent="0.2">
      <c r="A120" s="102" t="str">
        <f>IF(ISBLANK('TAB-B. Zulässigkeitsprüfung'!A121),"",'TAB-B. Zulässigkeitsprüfung'!A121)</f>
        <v/>
      </c>
      <c r="B120" s="147" t="str">
        <f>IF(ISBLANK('TAB-B. Zulässigkeitsprüfung'!C121),"",'TAB-B. Zulässigkeitsprüfung'!C121)</f>
        <v/>
      </c>
      <c r="C120" s="148" t="str">
        <f>IF(ISBLANK('TAB-B. Zulässigkeitsprüfung'!D121),"",'TAB-B. Zulässigkeitsprüfung'!D121)</f>
        <v/>
      </c>
      <c r="D120" s="179"/>
      <c r="E120" s="147" t="str">
        <f t="shared" si="46"/>
        <v/>
      </c>
      <c r="F120" s="148" t="str">
        <f t="shared" si="47"/>
        <v/>
      </c>
      <c r="G120" s="149"/>
      <c r="H120" s="150" t="str">
        <f t="shared" si="40"/>
        <v/>
      </c>
      <c r="I120" s="151" t="str">
        <f t="shared" si="41"/>
        <v/>
      </c>
      <c r="J120" s="152" t="str">
        <f t="shared" si="42"/>
        <v/>
      </c>
      <c r="K120" s="153" t="str">
        <f t="shared" si="43"/>
        <v/>
      </c>
      <c r="L120" s="154" t="str">
        <f>IF(ISBLANK('TAB-B. Zulässigkeitsprüfung'!G121),"",'TAB-B. Zulässigkeitsprüfung'!G121)</f>
        <v/>
      </c>
      <c r="M120" s="155" t="str">
        <f>IF(ISBLANK('TAB-B. Zulässigkeitsprüfung'!H121),"",'TAB-B. Zulässigkeitsprüfung'!H121)</f>
        <v/>
      </c>
      <c r="N120" s="157"/>
      <c r="O120" s="151">
        <f t="shared" si="48"/>
        <v>0</v>
      </c>
      <c r="P120" s="153" t="str">
        <f t="shared" si="44"/>
        <v/>
      </c>
      <c r="Q120" s="101" t="str">
        <f t="shared" si="49"/>
        <v/>
      </c>
      <c r="R120" s="150" t="str">
        <f t="shared" si="50"/>
        <v/>
      </c>
      <c r="S120" s="158" t="str">
        <f t="shared" si="45"/>
        <v/>
      </c>
      <c r="T120" s="153">
        <f t="shared" si="51"/>
        <v>0</v>
      </c>
      <c r="U120" s="161" t="str">
        <f t="shared" si="52"/>
        <v/>
      </c>
      <c r="V120" s="162"/>
      <c r="W120" s="123"/>
      <c r="X120" s="122"/>
    </row>
    <row r="121" spans="1:24" x14ac:dyDescent="0.2">
      <c r="A121" s="102" t="str">
        <f>IF(ISBLANK('TAB-B. Zulässigkeitsprüfung'!A122),"",'TAB-B. Zulässigkeitsprüfung'!A122)</f>
        <v/>
      </c>
      <c r="B121" s="147" t="str">
        <f>IF(ISBLANK('TAB-B. Zulässigkeitsprüfung'!C122),"",'TAB-B. Zulässigkeitsprüfung'!C122)</f>
        <v/>
      </c>
      <c r="C121" s="148" t="str">
        <f>IF(ISBLANK('TAB-B. Zulässigkeitsprüfung'!D122),"",'TAB-B. Zulässigkeitsprüfung'!D122)</f>
        <v/>
      </c>
      <c r="D121" s="179"/>
      <c r="E121" s="147" t="str">
        <f t="shared" si="46"/>
        <v/>
      </c>
      <c r="F121" s="148" t="str">
        <f t="shared" si="47"/>
        <v/>
      </c>
      <c r="G121" s="149"/>
      <c r="H121" s="150" t="str">
        <f t="shared" si="40"/>
        <v/>
      </c>
      <c r="I121" s="151" t="str">
        <f t="shared" si="41"/>
        <v/>
      </c>
      <c r="J121" s="152" t="str">
        <f t="shared" si="42"/>
        <v/>
      </c>
      <c r="K121" s="153" t="str">
        <f t="shared" si="43"/>
        <v/>
      </c>
      <c r="L121" s="154" t="str">
        <f>IF(ISBLANK('TAB-B. Zulässigkeitsprüfung'!G122),"",'TAB-B. Zulässigkeitsprüfung'!G122)</f>
        <v/>
      </c>
      <c r="M121" s="155" t="str">
        <f>IF(ISBLANK('TAB-B. Zulässigkeitsprüfung'!H122),"",'TAB-B. Zulässigkeitsprüfung'!H122)</f>
        <v/>
      </c>
      <c r="N121" s="157"/>
      <c r="O121" s="151">
        <f t="shared" si="48"/>
        <v>0</v>
      </c>
      <c r="P121" s="153" t="str">
        <f t="shared" si="44"/>
        <v/>
      </c>
      <c r="Q121" s="101" t="str">
        <f t="shared" si="49"/>
        <v/>
      </c>
      <c r="R121" s="150" t="str">
        <f t="shared" si="50"/>
        <v/>
      </c>
      <c r="S121" s="158" t="str">
        <f t="shared" si="45"/>
        <v/>
      </c>
      <c r="T121" s="153">
        <f t="shared" si="51"/>
        <v>0</v>
      </c>
      <c r="U121" s="161" t="str">
        <f t="shared" si="52"/>
        <v/>
      </c>
      <c r="V121" s="162"/>
      <c r="W121" s="123"/>
      <c r="X121" s="122"/>
    </row>
    <row r="122" spans="1:24" x14ac:dyDescent="0.2">
      <c r="A122" s="102" t="str">
        <f>IF(ISBLANK('TAB-B. Zulässigkeitsprüfung'!A123),"",'TAB-B. Zulässigkeitsprüfung'!A123)</f>
        <v/>
      </c>
      <c r="B122" s="147" t="str">
        <f>IF(ISBLANK('TAB-B. Zulässigkeitsprüfung'!C123),"",'TAB-B. Zulässigkeitsprüfung'!C123)</f>
        <v/>
      </c>
      <c r="C122" s="148" t="str">
        <f>IF(ISBLANK('TAB-B. Zulässigkeitsprüfung'!D123),"",'TAB-B. Zulässigkeitsprüfung'!D123)</f>
        <v/>
      </c>
      <c r="D122" s="179"/>
      <c r="E122" s="147" t="str">
        <f t="shared" si="46"/>
        <v/>
      </c>
      <c r="F122" s="148" t="str">
        <f t="shared" si="47"/>
        <v/>
      </c>
      <c r="G122" s="149"/>
      <c r="H122" s="150" t="str">
        <f t="shared" si="40"/>
        <v/>
      </c>
      <c r="I122" s="151" t="str">
        <f t="shared" si="41"/>
        <v/>
      </c>
      <c r="J122" s="152" t="str">
        <f t="shared" si="42"/>
        <v/>
      </c>
      <c r="K122" s="153" t="str">
        <f t="shared" si="43"/>
        <v/>
      </c>
      <c r="L122" s="154" t="str">
        <f>IF(ISBLANK('TAB-B. Zulässigkeitsprüfung'!G123),"",'TAB-B. Zulässigkeitsprüfung'!G123)</f>
        <v/>
      </c>
      <c r="M122" s="155" t="str">
        <f>IF(ISBLANK('TAB-B. Zulässigkeitsprüfung'!H123),"",'TAB-B. Zulässigkeitsprüfung'!H123)</f>
        <v/>
      </c>
      <c r="N122" s="157"/>
      <c r="O122" s="151">
        <f t="shared" si="48"/>
        <v>0</v>
      </c>
      <c r="P122" s="153" t="str">
        <f t="shared" si="44"/>
        <v/>
      </c>
      <c r="Q122" s="101" t="str">
        <f t="shared" si="49"/>
        <v/>
      </c>
      <c r="R122" s="150" t="str">
        <f t="shared" si="50"/>
        <v/>
      </c>
      <c r="S122" s="158" t="str">
        <f t="shared" si="45"/>
        <v/>
      </c>
      <c r="T122" s="153">
        <f t="shared" si="51"/>
        <v>0</v>
      </c>
      <c r="U122" s="161" t="str">
        <f t="shared" si="52"/>
        <v/>
      </c>
      <c r="V122" s="162"/>
      <c r="W122" s="123"/>
      <c r="X122" s="122"/>
    </row>
    <row r="123" spans="1:24" x14ac:dyDescent="0.2">
      <c r="A123" s="102" t="str">
        <f>IF(ISBLANK('TAB-B. Zulässigkeitsprüfung'!A124),"",'TAB-B. Zulässigkeitsprüfung'!A124)</f>
        <v/>
      </c>
      <c r="B123" s="147" t="str">
        <f>IF(ISBLANK('TAB-B. Zulässigkeitsprüfung'!C124),"",'TAB-B. Zulässigkeitsprüfung'!C124)</f>
        <v/>
      </c>
      <c r="C123" s="148" t="str">
        <f>IF(ISBLANK('TAB-B. Zulässigkeitsprüfung'!D124),"",'TAB-B. Zulässigkeitsprüfung'!D124)</f>
        <v/>
      </c>
      <c r="D123" s="179"/>
      <c r="E123" s="147" t="str">
        <f t="shared" si="46"/>
        <v/>
      </c>
      <c r="F123" s="148" t="str">
        <f t="shared" si="47"/>
        <v/>
      </c>
      <c r="G123" s="149"/>
      <c r="H123" s="150" t="str">
        <f t="shared" si="40"/>
        <v/>
      </c>
      <c r="I123" s="151" t="str">
        <f t="shared" si="41"/>
        <v/>
      </c>
      <c r="J123" s="152" t="str">
        <f t="shared" si="42"/>
        <v/>
      </c>
      <c r="K123" s="153" t="str">
        <f t="shared" si="43"/>
        <v/>
      </c>
      <c r="L123" s="154" t="str">
        <f>IF(ISBLANK('TAB-B. Zulässigkeitsprüfung'!G124),"",'TAB-B. Zulässigkeitsprüfung'!G124)</f>
        <v/>
      </c>
      <c r="M123" s="155" t="str">
        <f>IF(ISBLANK('TAB-B. Zulässigkeitsprüfung'!H124),"",'TAB-B. Zulässigkeitsprüfung'!H124)</f>
        <v/>
      </c>
      <c r="N123" s="157"/>
      <c r="O123" s="151">
        <f t="shared" si="48"/>
        <v>0</v>
      </c>
      <c r="P123" s="153" t="str">
        <f t="shared" si="44"/>
        <v/>
      </c>
      <c r="Q123" s="101" t="str">
        <f t="shared" si="49"/>
        <v/>
      </c>
      <c r="R123" s="150" t="str">
        <f t="shared" si="50"/>
        <v/>
      </c>
      <c r="S123" s="158" t="str">
        <f t="shared" si="45"/>
        <v/>
      </c>
      <c r="T123" s="153">
        <f t="shared" si="51"/>
        <v>0</v>
      </c>
      <c r="U123" s="161" t="str">
        <f t="shared" si="52"/>
        <v/>
      </c>
      <c r="V123" s="162"/>
      <c r="W123" s="123"/>
      <c r="X123" s="122"/>
    </row>
    <row r="124" spans="1:24" x14ac:dyDescent="0.2">
      <c r="A124" s="102" t="str">
        <f>IF(ISBLANK('TAB-B. Zulässigkeitsprüfung'!A125),"",'TAB-B. Zulässigkeitsprüfung'!A125)</f>
        <v/>
      </c>
      <c r="B124" s="147" t="str">
        <f>IF(ISBLANK('TAB-B. Zulässigkeitsprüfung'!C125),"",'TAB-B. Zulässigkeitsprüfung'!C125)</f>
        <v/>
      </c>
      <c r="C124" s="148" t="str">
        <f>IF(ISBLANK('TAB-B. Zulässigkeitsprüfung'!D125),"",'TAB-B. Zulässigkeitsprüfung'!D125)</f>
        <v/>
      </c>
      <c r="D124" s="179"/>
      <c r="E124" s="147" t="str">
        <f t="shared" si="46"/>
        <v/>
      </c>
      <c r="F124" s="148" t="str">
        <f t="shared" si="47"/>
        <v/>
      </c>
      <c r="G124" s="149"/>
      <c r="H124" s="150" t="str">
        <f t="shared" si="40"/>
        <v/>
      </c>
      <c r="I124" s="151" t="str">
        <f t="shared" si="41"/>
        <v/>
      </c>
      <c r="J124" s="152" t="str">
        <f t="shared" si="42"/>
        <v/>
      </c>
      <c r="K124" s="153" t="str">
        <f t="shared" si="43"/>
        <v/>
      </c>
      <c r="L124" s="154" t="str">
        <f>IF(ISBLANK('TAB-B. Zulässigkeitsprüfung'!G125),"",'TAB-B. Zulässigkeitsprüfung'!G125)</f>
        <v/>
      </c>
      <c r="M124" s="155" t="str">
        <f>IF(ISBLANK('TAB-B. Zulässigkeitsprüfung'!H125),"",'TAB-B. Zulässigkeitsprüfung'!H125)</f>
        <v/>
      </c>
      <c r="N124" s="157"/>
      <c r="O124" s="151">
        <f t="shared" si="48"/>
        <v>0</v>
      </c>
      <c r="P124" s="153" t="str">
        <f t="shared" si="44"/>
        <v/>
      </c>
      <c r="Q124" s="101" t="str">
        <f t="shared" si="49"/>
        <v/>
      </c>
      <c r="R124" s="150" t="str">
        <f t="shared" si="50"/>
        <v/>
      </c>
      <c r="S124" s="158" t="str">
        <f t="shared" si="45"/>
        <v/>
      </c>
      <c r="T124" s="153">
        <f t="shared" si="51"/>
        <v>0</v>
      </c>
      <c r="U124" s="161" t="str">
        <f t="shared" si="52"/>
        <v/>
      </c>
      <c r="V124" s="162"/>
      <c r="W124" s="123"/>
      <c r="X124" s="122"/>
    </row>
    <row r="125" spans="1:24" x14ac:dyDescent="0.2">
      <c r="A125" s="102" t="str">
        <f>IF(ISBLANK('TAB-B. Zulässigkeitsprüfung'!A126),"",'TAB-B. Zulässigkeitsprüfung'!A126)</f>
        <v/>
      </c>
      <c r="B125" s="147" t="str">
        <f>IF(ISBLANK('TAB-B. Zulässigkeitsprüfung'!C126),"",'TAB-B. Zulässigkeitsprüfung'!C126)</f>
        <v/>
      </c>
      <c r="C125" s="148" t="str">
        <f>IF(ISBLANK('TAB-B. Zulässigkeitsprüfung'!D126),"",'TAB-B. Zulässigkeitsprüfung'!D126)</f>
        <v/>
      </c>
      <c r="D125" s="179"/>
      <c r="E125" s="147" t="str">
        <f t="shared" si="46"/>
        <v/>
      </c>
      <c r="F125" s="148" t="str">
        <f t="shared" si="47"/>
        <v/>
      </c>
      <c r="G125" s="149"/>
      <c r="H125" s="150" t="str">
        <f t="shared" si="40"/>
        <v/>
      </c>
      <c r="I125" s="151" t="str">
        <f t="shared" si="41"/>
        <v/>
      </c>
      <c r="J125" s="152" t="str">
        <f t="shared" si="42"/>
        <v/>
      </c>
      <c r="K125" s="153" t="str">
        <f t="shared" si="43"/>
        <v/>
      </c>
      <c r="L125" s="154" t="str">
        <f>IF(ISBLANK('TAB-B. Zulässigkeitsprüfung'!G126),"",'TAB-B. Zulässigkeitsprüfung'!G126)</f>
        <v/>
      </c>
      <c r="M125" s="155" t="str">
        <f>IF(ISBLANK('TAB-B. Zulässigkeitsprüfung'!H126),"",'TAB-B. Zulässigkeitsprüfung'!H126)</f>
        <v/>
      </c>
      <c r="N125" s="157"/>
      <c r="O125" s="151">
        <f t="shared" si="48"/>
        <v>0</v>
      </c>
      <c r="P125" s="153" t="str">
        <f t="shared" si="44"/>
        <v/>
      </c>
      <c r="Q125" s="101" t="str">
        <f t="shared" si="49"/>
        <v/>
      </c>
      <c r="R125" s="150" t="str">
        <f t="shared" si="50"/>
        <v/>
      </c>
      <c r="S125" s="158" t="str">
        <f t="shared" si="45"/>
        <v/>
      </c>
      <c r="T125" s="153">
        <f t="shared" si="51"/>
        <v>0</v>
      </c>
      <c r="U125" s="161" t="str">
        <f t="shared" si="52"/>
        <v/>
      </c>
      <c r="V125" s="162"/>
      <c r="W125" s="123"/>
      <c r="X125" s="122"/>
    </row>
    <row r="126" spans="1:24" x14ac:dyDescent="0.2">
      <c r="A126" s="102" t="str">
        <f>IF(ISBLANK('TAB-B. Zulässigkeitsprüfung'!A127),"",'TAB-B. Zulässigkeitsprüfung'!A127)</f>
        <v/>
      </c>
      <c r="B126" s="147" t="str">
        <f>IF(ISBLANK('TAB-B. Zulässigkeitsprüfung'!C127),"",'TAB-B. Zulässigkeitsprüfung'!C127)</f>
        <v/>
      </c>
      <c r="C126" s="148" t="str">
        <f>IF(ISBLANK('TAB-B. Zulässigkeitsprüfung'!D127),"",'TAB-B. Zulässigkeitsprüfung'!D127)</f>
        <v/>
      </c>
      <c r="D126" s="179"/>
      <c r="E126" s="147" t="str">
        <f t="shared" si="46"/>
        <v/>
      </c>
      <c r="F126" s="148" t="str">
        <f t="shared" si="47"/>
        <v/>
      </c>
      <c r="G126" s="149"/>
      <c r="H126" s="150" t="str">
        <f t="shared" si="40"/>
        <v/>
      </c>
      <c r="I126" s="151" t="str">
        <f t="shared" si="41"/>
        <v/>
      </c>
      <c r="J126" s="152" t="str">
        <f t="shared" si="42"/>
        <v/>
      </c>
      <c r="K126" s="153" t="str">
        <f t="shared" si="43"/>
        <v/>
      </c>
      <c r="L126" s="154" t="str">
        <f>IF(ISBLANK('TAB-B. Zulässigkeitsprüfung'!G127),"",'TAB-B. Zulässigkeitsprüfung'!G127)</f>
        <v/>
      </c>
      <c r="M126" s="155" t="str">
        <f>IF(ISBLANK('TAB-B. Zulässigkeitsprüfung'!H127),"",'TAB-B. Zulässigkeitsprüfung'!H127)</f>
        <v/>
      </c>
      <c r="N126" s="157"/>
      <c r="O126" s="151">
        <f t="shared" si="48"/>
        <v>0</v>
      </c>
      <c r="P126" s="153" t="str">
        <f t="shared" si="44"/>
        <v/>
      </c>
      <c r="Q126" s="101" t="str">
        <f t="shared" si="49"/>
        <v/>
      </c>
      <c r="R126" s="150" t="str">
        <f t="shared" si="50"/>
        <v/>
      </c>
      <c r="S126" s="158" t="str">
        <f t="shared" si="45"/>
        <v/>
      </c>
      <c r="T126" s="153">
        <f t="shared" si="51"/>
        <v>0</v>
      </c>
      <c r="U126" s="161" t="str">
        <f t="shared" si="52"/>
        <v/>
      </c>
      <c r="V126" s="162"/>
      <c r="W126" s="123"/>
      <c r="X126" s="122"/>
    </row>
    <row r="127" spans="1:24" x14ac:dyDescent="0.2">
      <c r="A127" s="102" t="str">
        <f>IF(ISBLANK('TAB-B. Zulässigkeitsprüfung'!A128),"",'TAB-B. Zulässigkeitsprüfung'!A128)</f>
        <v/>
      </c>
      <c r="B127" s="147" t="str">
        <f>IF(ISBLANK('TAB-B. Zulässigkeitsprüfung'!C128),"",'TAB-B. Zulässigkeitsprüfung'!C128)</f>
        <v/>
      </c>
      <c r="C127" s="148" t="str">
        <f>IF(ISBLANK('TAB-B. Zulässigkeitsprüfung'!D128),"",'TAB-B. Zulässigkeitsprüfung'!D128)</f>
        <v/>
      </c>
      <c r="D127" s="179"/>
      <c r="E127" s="147" t="str">
        <f t="shared" si="46"/>
        <v/>
      </c>
      <c r="F127" s="148" t="str">
        <f t="shared" si="47"/>
        <v/>
      </c>
      <c r="G127" s="149"/>
      <c r="H127" s="150" t="str">
        <f t="shared" si="40"/>
        <v/>
      </c>
      <c r="I127" s="151" t="str">
        <f t="shared" si="41"/>
        <v/>
      </c>
      <c r="J127" s="152" t="str">
        <f t="shared" si="42"/>
        <v/>
      </c>
      <c r="K127" s="153" t="str">
        <f t="shared" si="43"/>
        <v/>
      </c>
      <c r="L127" s="154" t="str">
        <f>IF(ISBLANK('TAB-B. Zulässigkeitsprüfung'!G128),"",'TAB-B. Zulässigkeitsprüfung'!G128)</f>
        <v/>
      </c>
      <c r="M127" s="155" t="str">
        <f>IF(ISBLANK('TAB-B. Zulässigkeitsprüfung'!H128),"",'TAB-B. Zulässigkeitsprüfung'!H128)</f>
        <v/>
      </c>
      <c r="N127" s="157"/>
      <c r="O127" s="151">
        <f t="shared" si="48"/>
        <v>0</v>
      </c>
      <c r="P127" s="153" t="str">
        <f t="shared" si="44"/>
        <v/>
      </c>
      <c r="Q127" s="101" t="str">
        <f t="shared" si="49"/>
        <v/>
      </c>
      <c r="R127" s="150" t="str">
        <f t="shared" si="50"/>
        <v/>
      </c>
      <c r="S127" s="158" t="str">
        <f t="shared" si="45"/>
        <v/>
      </c>
      <c r="T127" s="153">
        <f t="shared" si="51"/>
        <v>0</v>
      </c>
      <c r="U127" s="161" t="str">
        <f t="shared" si="52"/>
        <v/>
      </c>
      <c r="V127" s="162"/>
      <c r="W127" s="123"/>
      <c r="X127" s="122"/>
    </row>
    <row r="128" spans="1:24" x14ac:dyDescent="0.2">
      <c r="A128" s="102" t="str">
        <f>IF(ISBLANK('TAB-B. Zulässigkeitsprüfung'!A129),"",'TAB-B. Zulässigkeitsprüfung'!A129)</f>
        <v/>
      </c>
      <c r="B128" s="147" t="str">
        <f>IF(ISBLANK('TAB-B. Zulässigkeitsprüfung'!C129),"",'TAB-B. Zulässigkeitsprüfung'!C129)</f>
        <v/>
      </c>
      <c r="C128" s="148" t="str">
        <f>IF(ISBLANK('TAB-B. Zulässigkeitsprüfung'!D129),"",'TAB-B. Zulässigkeitsprüfung'!D129)</f>
        <v/>
      </c>
      <c r="D128" s="179"/>
      <c r="E128" s="147" t="str">
        <f t="shared" si="46"/>
        <v/>
      </c>
      <c r="F128" s="148" t="str">
        <f t="shared" si="47"/>
        <v/>
      </c>
      <c r="G128" s="149"/>
      <c r="H128" s="150" t="str">
        <f t="shared" si="40"/>
        <v/>
      </c>
      <c r="I128" s="151" t="str">
        <f t="shared" si="41"/>
        <v/>
      </c>
      <c r="J128" s="152" t="str">
        <f t="shared" si="42"/>
        <v/>
      </c>
      <c r="K128" s="153" t="str">
        <f t="shared" si="43"/>
        <v/>
      </c>
      <c r="L128" s="154" t="str">
        <f>IF(ISBLANK('TAB-B. Zulässigkeitsprüfung'!G129),"",'TAB-B. Zulässigkeitsprüfung'!G129)</f>
        <v/>
      </c>
      <c r="M128" s="155" t="str">
        <f>IF(ISBLANK('TAB-B. Zulässigkeitsprüfung'!H129),"",'TAB-B. Zulässigkeitsprüfung'!H129)</f>
        <v/>
      </c>
      <c r="N128" s="157"/>
      <c r="O128" s="151">
        <f t="shared" si="48"/>
        <v>0</v>
      </c>
      <c r="P128" s="153" t="str">
        <f t="shared" si="44"/>
        <v/>
      </c>
      <c r="Q128" s="101" t="str">
        <f t="shared" si="49"/>
        <v/>
      </c>
      <c r="R128" s="150" t="str">
        <f t="shared" si="50"/>
        <v/>
      </c>
      <c r="S128" s="158" t="str">
        <f t="shared" si="45"/>
        <v/>
      </c>
      <c r="T128" s="153">
        <f t="shared" si="51"/>
        <v>0</v>
      </c>
      <c r="U128" s="161" t="str">
        <f t="shared" si="52"/>
        <v/>
      </c>
      <c r="V128" s="162"/>
      <c r="W128" s="123"/>
      <c r="X128" s="122"/>
    </row>
    <row r="129" spans="1:24" x14ac:dyDescent="0.2">
      <c r="A129" s="102" t="str">
        <f>IF(ISBLANK('TAB-B. Zulässigkeitsprüfung'!A130),"",'TAB-B. Zulässigkeitsprüfung'!A130)</f>
        <v/>
      </c>
      <c r="B129" s="147" t="str">
        <f>IF(ISBLANK('TAB-B. Zulässigkeitsprüfung'!C130),"",'TAB-B. Zulässigkeitsprüfung'!C130)</f>
        <v/>
      </c>
      <c r="C129" s="148" t="str">
        <f>IF(ISBLANK('TAB-B. Zulässigkeitsprüfung'!D130),"",'TAB-B. Zulässigkeitsprüfung'!D130)</f>
        <v/>
      </c>
      <c r="D129" s="179"/>
      <c r="E129" s="147" t="str">
        <f t="shared" si="46"/>
        <v/>
      </c>
      <c r="F129" s="148" t="str">
        <f t="shared" si="47"/>
        <v/>
      </c>
      <c r="G129" s="149"/>
      <c r="H129" s="150" t="str">
        <f t="shared" si="40"/>
        <v/>
      </c>
      <c r="I129" s="151" t="str">
        <f t="shared" si="41"/>
        <v/>
      </c>
      <c r="J129" s="152" t="str">
        <f t="shared" si="42"/>
        <v/>
      </c>
      <c r="K129" s="153" t="str">
        <f t="shared" si="43"/>
        <v/>
      </c>
      <c r="L129" s="154" t="str">
        <f>IF(ISBLANK('TAB-B. Zulässigkeitsprüfung'!G130),"",'TAB-B. Zulässigkeitsprüfung'!G130)</f>
        <v/>
      </c>
      <c r="M129" s="155" t="str">
        <f>IF(ISBLANK('TAB-B. Zulässigkeitsprüfung'!H130),"",'TAB-B. Zulässigkeitsprüfung'!H130)</f>
        <v/>
      </c>
      <c r="N129" s="157"/>
      <c r="O129" s="151">
        <f t="shared" si="48"/>
        <v>0</v>
      </c>
      <c r="P129" s="153" t="str">
        <f t="shared" si="44"/>
        <v/>
      </c>
      <c r="Q129" s="101" t="str">
        <f t="shared" si="49"/>
        <v/>
      </c>
      <c r="R129" s="150" t="str">
        <f t="shared" si="50"/>
        <v/>
      </c>
      <c r="S129" s="158" t="str">
        <f t="shared" si="45"/>
        <v/>
      </c>
      <c r="T129" s="153">
        <f t="shared" si="51"/>
        <v>0</v>
      </c>
      <c r="U129" s="161" t="str">
        <f t="shared" si="52"/>
        <v/>
      </c>
      <c r="V129" s="162"/>
      <c r="W129" s="123"/>
      <c r="X129" s="122"/>
    </row>
    <row r="130" spans="1:24" x14ac:dyDescent="0.2">
      <c r="A130" s="102" t="str">
        <f>IF(ISBLANK('TAB-B. Zulässigkeitsprüfung'!A131),"",'TAB-B. Zulässigkeitsprüfung'!A131)</f>
        <v/>
      </c>
      <c r="B130" s="147" t="str">
        <f>IF(ISBLANK('TAB-B. Zulässigkeitsprüfung'!C131),"",'TAB-B. Zulässigkeitsprüfung'!C131)</f>
        <v/>
      </c>
      <c r="C130" s="148" t="str">
        <f>IF(ISBLANK('TAB-B. Zulässigkeitsprüfung'!D131),"",'TAB-B. Zulässigkeitsprüfung'!D131)</f>
        <v/>
      </c>
      <c r="D130" s="179"/>
      <c r="E130" s="147" t="str">
        <f t="shared" si="46"/>
        <v/>
      </c>
      <c r="F130" s="148" t="str">
        <f t="shared" si="47"/>
        <v/>
      </c>
      <c r="G130" s="149"/>
      <c r="H130" s="150" t="str">
        <f t="shared" si="40"/>
        <v/>
      </c>
      <c r="I130" s="151" t="str">
        <f t="shared" si="41"/>
        <v/>
      </c>
      <c r="J130" s="152" t="str">
        <f t="shared" si="42"/>
        <v/>
      </c>
      <c r="K130" s="153" t="str">
        <f t="shared" si="43"/>
        <v/>
      </c>
      <c r="L130" s="154" t="str">
        <f>IF(ISBLANK('TAB-B. Zulässigkeitsprüfung'!G131),"",'TAB-B. Zulässigkeitsprüfung'!G131)</f>
        <v/>
      </c>
      <c r="M130" s="155" t="str">
        <f>IF(ISBLANK('TAB-B. Zulässigkeitsprüfung'!H131),"",'TAB-B. Zulässigkeitsprüfung'!H131)</f>
        <v/>
      </c>
      <c r="N130" s="157"/>
      <c r="O130" s="151">
        <f t="shared" si="48"/>
        <v>0</v>
      </c>
      <c r="P130" s="153" t="str">
        <f t="shared" si="44"/>
        <v/>
      </c>
      <c r="Q130" s="101" t="str">
        <f t="shared" si="49"/>
        <v/>
      </c>
      <c r="R130" s="150" t="str">
        <f t="shared" si="50"/>
        <v/>
      </c>
      <c r="S130" s="158" t="str">
        <f t="shared" si="45"/>
        <v/>
      </c>
      <c r="T130" s="153">
        <f t="shared" si="51"/>
        <v>0</v>
      </c>
      <c r="U130" s="161" t="str">
        <f t="shared" si="52"/>
        <v/>
      </c>
      <c r="V130" s="162"/>
      <c r="W130" s="123"/>
      <c r="X130" s="122"/>
    </row>
    <row r="131" spans="1:24" x14ac:dyDescent="0.2">
      <c r="A131" s="102" t="str">
        <f>IF(ISBLANK('TAB-B. Zulässigkeitsprüfung'!A132),"",'TAB-B. Zulässigkeitsprüfung'!A132)</f>
        <v/>
      </c>
      <c r="B131" s="147" t="str">
        <f>IF(ISBLANK('TAB-B. Zulässigkeitsprüfung'!C132),"",'TAB-B. Zulässigkeitsprüfung'!C132)</f>
        <v/>
      </c>
      <c r="C131" s="148" t="str">
        <f>IF(ISBLANK('TAB-B. Zulässigkeitsprüfung'!D132),"",'TAB-B. Zulässigkeitsprüfung'!D132)</f>
        <v/>
      </c>
      <c r="D131" s="179"/>
      <c r="E131" s="147" t="str">
        <f t="shared" si="46"/>
        <v/>
      </c>
      <c r="F131" s="148" t="str">
        <f t="shared" si="47"/>
        <v/>
      </c>
      <c r="G131" s="149"/>
      <c r="H131" s="150" t="str">
        <f t="shared" si="40"/>
        <v/>
      </c>
      <c r="I131" s="151" t="str">
        <f t="shared" si="41"/>
        <v/>
      </c>
      <c r="J131" s="152" t="str">
        <f t="shared" si="42"/>
        <v/>
      </c>
      <c r="K131" s="153" t="str">
        <f t="shared" si="43"/>
        <v/>
      </c>
      <c r="L131" s="154" t="str">
        <f>IF(ISBLANK('TAB-B. Zulässigkeitsprüfung'!G132),"",'TAB-B. Zulässigkeitsprüfung'!G132)</f>
        <v/>
      </c>
      <c r="M131" s="155" t="str">
        <f>IF(ISBLANK('TAB-B. Zulässigkeitsprüfung'!H132),"",'TAB-B. Zulässigkeitsprüfung'!H132)</f>
        <v/>
      </c>
      <c r="N131" s="157"/>
      <c r="O131" s="151">
        <f t="shared" si="48"/>
        <v>0</v>
      </c>
      <c r="P131" s="153" t="str">
        <f t="shared" si="44"/>
        <v/>
      </c>
      <c r="Q131" s="101" t="str">
        <f t="shared" si="49"/>
        <v/>
      </c>
      <c r="R131" s="150" t="str">
        <f t="shared" si="50"/>
        <v/>
      </c>
      <c r="S131" s="158" t="str">
        <f t="shared" si="45"/>
        <v/>
      </c>
      <c r="T131" s="153">
        <f t="shared" si="51"/>
        <v>0</v>
      </c>
      <c r="U131" s="161" t="str">
        <f t="shared" si="52"/>
        <v/>
      </c>
      <c r="V131" s="162"/>
      <c r="W131" s="123"/>
      <c r="X131" s="122"/>
    </row>
    <row r="132" spans="1:24" x14ac:dyDescent="0.2">
      <c r="A132" s="102" t="str">
        <f>IF(ISBLANK('TAB-B. Zulässigkeitsprüfung'!A133),"",'TAB-B. Zulässigkeitsprüfung'!A133)</f>
        <v/>
      </c>
      <c r="B132" s="147" t="str">
        <f>IF(ISBLANK('TAB-B. Zulässigkeitsprüfung'!C133),"",'TAB-B. Zulässigkeitsprüfung'!C133)</f>
        <v/>
      </c>
      <c r="C132" s="148" t="str">
        <f>IF(ISBLANK('TAB-B. Zulässigkeitsprüfung'!D133),"",'TAB-B. Zulässigkeitsprüfung'!D133)</f>
        <v/>
      </c>
      <c r="D132" s="179"/>
      <c r="E132" s="147" t="str">
        <f t="shared" si="46"/>
        <v/>
      </c>
      <c r="F132" s="148" t="str">
        <f t="shared" si="47"/>
        <v/>
      </c>
      <c r="G132" s="149"/>
      <c r="H132" s="150" t="str">
        <f t="shared" si="40"/>
        <v/>
      </c>
      <c r="I132" s="151" t="str">
        <f t="shared" si="41"/>
        <v/>
      </c>
      <c r="J132" s="152" t="str">
        <f t="shared" si="42"/>
        <v/>
      </c>
      <c r="K132" s="153" t="str">
        <f t="shared" si="43"/>
        <v/>
      </c>
      <c r="L132" s="154" t="str">
        <f>IF(ISBLANK('TAB-B. Zulässigkeitsprüfung'!G133),"",'TAB-B. Zulässigkeitsprüfung'!G133)</f>
        <v/>
      </c>
      <c r="M132" s="155" t="str">
        <f>IF(ISBLANK('TAB-B. Zulässigkeitsprüfung'!H133),"",'TAB-B. Zulässigkeitsprüfung'!H133)</f>
        <v/>
      </c>
      <c r="N132" s="157"/>
      <c r="O132" s="151">
        <f t="shared" si="48"/>
        <v>0</v>
      </c>
      <c r="P132" s="153" t="str">
        <f t="shared" si="44"/>
        <v/>
      </c>
      <c r="Q132" s="101" t="str">
        <f t="shared" si="49"/>
        <v/>
      </c>
      <c r="R132" s="150" t="str">
        <f t="shared" si="50"/>
        <v/>
      </c>
      <c r="S132" s="158" t="str">
        <f t="shared" si="45"/>
        <v/>
      </c>
      <c r="T132" s="153">
        <f t="shared" si="51"/>
        <v>0</v>
      </c>
      <c r="U132" s="161" t="str">
        <f t="shared" si="52"/>
        <v/>
      </c>
      <c r="V132" s="162"/>
      <c r="W132" s="123"/>
      <c r="X132" s="122"/>
    </row>
    <row r="133" spans="1:24" x14ac:dyDescent="0.2">
      <c r="A133" s="102" t="str">
        <f>IF(ISBLANK('TAB-B. Zulässigkeitsprüfung'!A134),"",'TAB-B. Zulässigkeitsprüfung'!A134)</f>
        <v/>
      </c>
      <c r="B133" s="147" t="str">
        <f>IF(ISBLANK('TAB-B. Zulässigkeitsprüfung'!C134),"",'TAB-B. Zulässigkeitsprüfung'!C134)</f>
        <v/>
      </c>
      <c r="C133" s="148" t="str">
        <f>IF(ISBLANK('TAB-B. Zulässigkeitsprüfung'!D134),"",'TAB-B. Zulässigkeitsprüfung'!D134)</f>
        <v/>
      </c>
      <c r="D133" s="179"/>
      <c r="E133" s="147" t="str">
        <f t="shared" si="46"/>
        <v/>
      </c>
      <c r="F133" s="148" t="str">
        <f t="shared" si="47"/>
        <v/>
      </c>
      <c r="G133" s="149"/>
      <c r="H133" s="150" t="str">
        <f t="shared" si="40"/>
        <v/>
      </c>
      <c r="I133" s="151" t="str">
        <f t="shared" si="41"/>
        <v/>
      </c>
      <c r="J133" s="152" t="str">
        <f t="shared" si="42"/>
        <v/>
      </c>
      <c r="K133" s="153" t="str">
        <f t="shared" si="43"/>
        <v/>
      </c>
      <c r="L133" s="154" t="str">
        <f>IF(ISBLANK('TAB-B. Zulässigkeitsprüfung'!G134),"",'TAB-B. Zulässigkeitsprüfung'!G134)</f>
        <v/>
      </c>
      <c r="M133" s="155" t="str">
        <f>IF(ISBLANK('TAB-B. Zulässigkeitsprüfung'!H134),"",'TAB-B. Zulässigkeitsprüfung'!H134)</f>
        <v/>
      </c>
      <c r="N133" s="157"/>
      <c r="O133" s="151">
        <f t="shared" si="48"/>
        <v>0</v>
      </c>
      <c r="P133" s="153" t="str">
        <f t="shared" si="44"/>
        <v/>
      </c>
      <c r="Q133" s="101" t="str">
        <f t="shared" si="49"/>
        <v/>
      </c>
      <c r="R133" s="150" t="str">
        <f t="shared" si="50"/>
        <v/>
      </c>
      <c r="S133" s="158" t="str">
        <f t="shared" si="45"/>
        <v/>
      </c>
      <c r="T133" s="153">
        <f t="shared" si="51"/>
        <v>0</v>
      </c>
      <c r="U133" s="161" t="str">
        <f t="shared" si="52"/>
        <v/>
      </c>
      <c r="V133" s="162"/>
      <c r="W133" s="123"/>
      <c r="X133" s="122"/>
    </row>
    <row r="134" spans="1:24" x14ac:dyDescent="0.2">
      <c r="A134" s="102" t="str">
        <f>IF(ISBLANK('TAB-B. Zulässigkeitsprüfung'!A135),"",'TAB-B. Zulässigkeitsprüfung'!A135)</f>
        <v/>
      </c>
      <c r="B134" s="147" t="str">
        <f>IF(ISBLANK('TAB-B. Zulässigkeitsprüfung'!C135),"",'TAB-B. Zulässigkeitsprüfung'!C135)</f>
        <v/>
      </c>
      <c r="C134" s="148" t="str">
        <f>IF(ISBLANK('TAB-B. Zulässigkeitsprüfung'!D135),"",'TAB-B. Zulässigkeitsprüfung'!D135)</f>
        <v/>
      </c>
      <c r="D134" s="179"/>
      <c r="E134" s="147" t="str">
        <f t="shared" si="46"/>
        <v/>
      </c>
      <c r="F134" s="148" t="str">
        <f t="shared" si="47"/>
        <v/>
      </c>
      <c r="G134" s="149"/>
      <c r="H134" s="150" t="str">
        <f t="shared" si="40"/>
        <v/>
      </c>
      <c r="I134" s="151" t="str">
        <f t="shared" si="41"/>
        <v/>
      </c>
      <c r="J134" s="152" t="str">
        <f t="shared" si="42"/>
        <v/>
      </c>
      <c r="K134" s="153" t="str">
        <f t="shared" si="43"/>
        <v/>
      </c>
      <c r="L134" s="154" t="str">
        <f>IF(ISBLANK('TAB-B. Zulässigkeitsprüfung'!G135),"",'TAB-B. Zulässigkeitsprüfung'!G135)</f>
        <v/>
      </c>
      <c r="M134" s="155" t="str">
        <f>IF(ISBLANK('TAB-B. Zulässigkeitsprüfung'!H135),"",'TAB-B. Zulässigkeitsprüfung'!H135)</f>
        <v/>
      </c>
      <c r="N134" s="157"/>
      <c r="O134" s="151">
        <f t="shared" si="48"/>
        <v>0</v>
      </c>
      <c r="P134" s="153" t="str">
        <f t="shared" si="44"/>
        <v/>
      </c>
      <c r="Q134" s="101" t="str">
        <f t="shared" si="49"/>
        <v/>
      </c>
      <c r="R134" s="150" t="str">
        <f t="shared" si="50"/>
        <v/>
      </c>
      <c r="S134" s="158" t="str">
        <f t="shared" si="45"/>
        <v/>
      </c>
      <c r="T134" s="153">
        <f t="shared" si="51"/>
        <v>0</v>
      </c>
      <c r="U134" s="161" t="str">
        <f t="shared" si="52"/>
        <v/>
      </c>
      <c r="V134" s="162"/>
      <c r="W134" s="123"/>
      <c r="X134" s="122"/>
    </row>
    <row r="135" spans="1:24" x14ac:dyDescent="0.2">
      <c r="A135" s="102" t="str">
        <f>IF(ISBLANK('TAB-B. Zulässigkeitsprüfung'!A136),"",'TAB-B. Zulässigkeitsprüfung'!A136)</f>
        <v/>
      </c>
      <c r="B135" s="147" t="str">
        <f>IF(ISBLANK('TAB-B. Zulässigkeitsprüfung'!C136),"",'TAB-B. Zulässigkeitsprüfung'!C136)</f>
        <v/>
      </c>
      <c r="C135" s="148" t="str">
        <f>IF(ISBLANK('TAB-B. Zulässigkeitsprüfung'!D136),"",'TAB-B. Zulässigkeitsprüfung'!D136)</f>
        <v/>
      </c>
      <c r="D135" s="179"/>
      <c r="E135" s="147" t="str">
        <f t="shared" si="46"/>
        <v/>
      </c>
      <c r="F135" s="148" t="str">
        <f t="shared" si="47"/>
        <v/>
      </c>
      <c r="G135" s="149"/>
      <c r="H135" s="150" t="str">
        <f t="shared" si="40"/>
        <v/>
      </c>
      <c r="I135" s="151" t="str">
        <f t="shared" si="41"/>
        <v/>
      </c>
      <c r="J135" s="152" t="str">
        <f t="shared" si="42"/>
        <v/>
      </c>
      <c r="K135" s="153" t="str">
        <f t="shared" si="43"/>
        <v/>
      </c>
      <c r="L135" s="154" t="str">
        <f>IF(ISBLANK('TAB-B. Zulässigkeitsprüfung'!G136),"",'TAB-B. Zulässigkeitsprüfung'!G136)</f>
        <v/>
      </c>
      <c r="M135" s="155" t="str">
        <f>IF(ISBLANK('TAB-B. Zulässigkeitsprüfung'!H136),"",'TAB-B. Zulässigkeitsprüfung'!H136)</f>
        <v/>
      </c>
      <c r="N135" s="157"/>
      <c r="O135" s="151">
        <f t="shared" si="48"/>
        <v>0</v>
      </c>
      <c r="P135" s="153" t="str">
        <f t="shared" si="44"/>
        <v/>
      </c>
      <c r="Q135" s="101" t="str">
        <f t="shared" si="49"/>
        <v/>
      </c>
      <c r="R135" s="150" t="str">
        <f t="shared" si="50"/>
        <v/>
      </c>
      <c r="S135" s="158" t="str">
        <f t="shared" si="45"/>
        <v/>
      </c>
      <c r="T135" s="153">
        <f t="shared" si="51"/>
        <v>0</v>
      </c>
      <c r="U135" s="161" t="str">
        <f t="shared" si="52"/>
        <v/>
      </c>
      <c r="V135" s="162"/>
      <c r="W135" s="123"/>
      <c r="X135" s="122"/>
    </row>
    <row r="136" spans="1:24" x14ac:dyDescent="0.2">
      <c r="A136" s="102" t="str">
        <f>IF(ISBLANK('TAB-B. Zulässigkeitsprüfung'!A137),"",'TAB-B. Zulässigkeitsprüfung'!A137)</f>
        <v/>
      </c>
      <c r="B136" s="147" t="str">
        <f>IF(ISBLANK('TAB-B. Zulässigkeitsprüfung'!C137),"",'TAB-B. Zulässigkeitsprüfung'!C137)</f>
        <v/>
      </c>
      <c r="C136" s="148" t="str">
        <f>IF(ISBLANK('TAB-B. Zulässigkeitsprüfung'!D137),"",'TAB-B. Zulässigkeitsprüfung'!D137)</f>
        <v/>
      </c>
      <c r="D136" s="179"/>
      <c r="E136" s="147" t="str">
        <f t="shared" si="46"/>
        <v/>
      </c>
      <c r="F136" s="148" t="str">
        <f t="shared" si="47"/>
        <v/>
      </c>
      <c r="G136" s="149"/>
      <c r="H136" s="150" t="str">
        <f t="shared" si="40"/>
        <v/>
      </c>
      <c r="I136" s="151" t="str">
        <f t="shared" si="41"/>
        <v/>
      </c>
      <c r="J136" s="152" t="str">
        <f t="shared" si="42"/>
        <v/>
      </c>
      <c r="K136" s="153" t="str">
        <f t="shared" si="43"/>
        <v/>
      </c>
      <c r="L136" s="154" t="str">
        <f>IF(ISBLANK('TAB-B. Zulässigkeitsprüfung'!G137),"",'TAB-B. Zulässigkeitsprüfung'!G137)</f>
        <v/>
      </c>
      <c r="M136" s="155" t="str">
        <f>IF(ISBLANK('TAB-B. Zulässigkeitsprüfung'!H137),"",'TAB-B. Zulässigkeitsprüfung'!H137)</f>
        <v/>
      </c>
      <c r="N136" s="157"/>
      <c r="O136" s="151">
        <f t="shared" si="48"/>
        <v>0</v>
      </c>
      <c r="P136" s="153" t="str">
        <f t="shared" si="44"/>
        <v/>
      </c>
      <c r="Q136" s="101" t="str">
        <f t="shared" si="49"/>
        <v/>
      </c>
      <c r="R136" s="150" t="str">
        <f t="shared" si="50"/>
        <v/>
      </c>
      <c r="S136" s="158" t="str">
        <f t="shared" si="45"/>
        <v/>
      </c>
      <c r="T136" s="153">
        <f t="shared" si="51"/>
        <v>0</v>
      </c>
      <c r="U136" s="161" t="str">
        <f t="shared" si="52"/>
        <v/>
      </c>
      <c r="V136" s="162"/>
      <c r="W136" s="123"/>
      <c r="X136" s="122"/>
    </row>
    <row r="137" spans="1:24" x14ac:dyDescent="0.2">
      <c r="A137" s="102" t="str">
        <f>IF(ISBLANK('TAB-B. Zulässigkeitsprüfung'!A138),"",'TAB-B. Zulässigkeitsprüfung'!A138)</f>
        <v/>
      </c>
      <c r="B137" s="147" t="str">
        <f>IF(ISBLANK('TAB-B. Zulässigkeitsprüfung'!C138),"",'TAB-B. Zulässigkeitsprüfung'!C138)</f>
        <v/>
      </c>
      <c r="C137" s="148" t="str">
        <f>IF(ISBLANK('TAB-B. Zulässigkeitsprüfung'!D138),"",'TAB-B. Zulässigkeitsprüfung'!D138)</f>
        <v/>
      </c>
      <c r="D137" s="179"/>
      <c r="E137" s="147" t="str">
        <f t="shared" si="46"/>
        <v/>
      </c>
      <c r="F137" s="148" t="str">
        <f t="shared" si="47"/>
        <v/>
      </c>
      <c r="G137" s="149"/>
      <c r="H137" s="150" t="str">
        <f t="shared" si="40"/>
        <v/>
      </c>
      <c r="I137" s="151" t="str">
        <f t="shared" si="41"/>
        <v/>
      </c>
      <c r="J137" s="152" t="str">
        <f t="shared" si="42"/>
        <v/>
      </c>
      <c r="K137" s="153" t="str">
        <f t="shared" si="43"/>
        <v/>
      </c>
      <c r="L137" s="154" t="str">
        <f>IF(ISBLANK('TAB-B. Zulässigkeitsprüfung'!G138),"",'TAB-B. Zulässigkeitsprüfung'!G138)</f>
        <v/>
      </c>
      <c r="M137" s="155" t="str">
        <f>IF(ISBLANK('TAB-B. Zulässigkeitsprüfung'!H138),"",'TAB-B. Zulässigkeitsprüfung'!H138)</f>
        <v/>
      </c>
      <c r="N137" s="157"/>
      <c r="O137" s="151">
        <f t="shared" si="48"/>
        <v>0</v>
      </c>
      <c r="P137" s="153" t="str">
        <f t="shared" si="44"/>
        <v/>
      </c>
      <c r="Q137" s="101" t="str">
        <f t="shared" si="49"/>
        <v/>
      </c>
      <c r="R137" s="150" t="str">
        <f t="shared" si="50"/>
        <v/>
      </c>
      <c r="S137" s="158" t="str">
        <f t="shared" si="45"/>
        <v/>
      </c>
      <c r="T137" s="153">
        <f t="shared" si="51"/>
        <v>0</v>
      </c>
      <c r="U137" s="161" t="str">
        <f t="shared" si="52"/>
        <v/>
      </c>
      <c r="V137" s="162"/>
      <c r="W137" s="123"/>
      <c r="X137" s="122"/>
    </row>
    <row r="138" spans="1:24" x14ac:dyDescent="0.2">
      <c r="A138" s="102" t="str">
        <f>IF(ISBLANK('TAB-B. Zulässigkeitsprüfung'!A139),"",'TAB-B. Zulässigkeitsprüfung'!A139)</f>
        <v/>
      </c>
      <c r="B138" s="147" t="str">
        <f>IF(ISBLANK('TAB-B. Zulässigkeitsprüfung'!C139),"",'TAB-B. Zulässigkeitsprüfung'!C139)</f>
        <v/>
      </c>
      <c r="C138" s="148" t="str">
        <f>IF(ISBLANK('TAB-B. Zulässigkeitsprüfung'!D139),"",'TAB-B. Zulässigkeitsprüfung'!D139)</f>
        <v/>
      </c>
      <c r="D138" s="179"/>
      <c r="E138" s="147" t="str">
        <f t="shared" si="46"/>
        <v/>
      </c>
      <c r="F138" s="148" t="str">
        <f t="shared" si="47"/>
        <v/>
      </c>
      <c r="G138" s="149"/>
      <c r="H138" s="150" t="str">
        <f t="shared" si="40"/>
        <v/>
      </c>
      <c r="I138" s="151" t="str">
        <f t="shared" si="41"/>
        <v/>
      </c>
      <c r="J138" s="152" t="str">
        <f t="shared" si="42"/>
        <v/>
      </c>
      <c r="K138" s="153" t="str">
        <f t="shared" si="43"/>
        <v/>
      </c>
      <c r="L138" s="154" t="str">
        <f>IF(ISBLANK('TAB-B. Zulässigkeitsprüfung'!G139),"",'TAB-B. Zulässigkeitsprüfung'!G139)</f>
        <v/>
      </c>
      <c r="M138" s="155" t="str">
        <f>IF(ISBLANK('TAB-B. Zulässigkeitsprüfung'!H139),"",'TAB-B. Zulässigkeitsprüfung'!H139)</f>
        <v/>
      </c>
      <c r="N138" s="157"/>
      <c r="O138" s="151">
        <f t="shared" si="48"/>
        <v>0</v>
      </c>
      <c r="P138" s="153" t="str">
        <f t="shared" si="44"/>
        <v/>
      </c>
      <c r="Q138" s="101" t="str">
        <f t="shared" si="49"/>
        <v/>
      </c>
      <c r="R138" s="150" t="str">
        <f t="shared" si="50"/>
        <v/>
      </c>
      <c r="S138" s="158" t="str">
        <f t="shared" si="45"/>
        <v/>
      </c>
      <c r="T138" s="153">
        <f t="shared" si="51"/>
        <v>0</v>
      </c>
      <c r="U138" s="161" t="str">
        <f t="shared" si="52"/>
        <v/>
      </c>
      <c r="V138" s="162"/>
      <c r="W138" s="123"/>
      <c r="X138" s="122"/>
    </row>
    <row r="139" spans="1:24" x14ac:dyDescent="0.2">
      <c r="A139" s="102" t="str">
        <f>IF(ISBLANK('TAB-B. Zulässigkeitsprüfung'!A140),"",'TAB-B. Zulässigkeitsprüfung'!A140)</f>
        <v/>
      </c>
      <c r="B139" s="147" t="str">
        <f>IF(ISBLANK('TAB-B. Zulässigkeitsprüfung'!C140),"",'TAB-B. Zulässigkeitsprüfung'!C140)</f>
        <v/>
      </c>
      <c r="C139" s="148" t="str">
        <f>IF(ISBLANK('TAB-B. Zulässigkeitsprüfung'!D140),"",'TAB-B. Zulässigkeitsprüfung'!D140)</f>
        <v/>
      </c>
      <c r="D139" s="179"/>
      <c r="E139" s="147" t="str">
        <f t="shared" si="46"/>
        <v/>
      </c>
      <c r="F139" s="148" t="str">
        <f t="shared" si="47"/>
        <v/>
      </c>
      <c r="G139" s="149"/>
      <c r="H139" s="150" t="str">
        <f t="shared" si="40"/>
        <v/>
      </c>
      <c r="I139" s="151" t="str">
        <f t="shared" si="41"/>
        <v/>
      </c>
      <c r="J139" s="152" t="str">
        <f t="shared" si="42"/>
        <v/>
      </c>
      <c r="K139" s="153" t="str">
        <f t="shared" si="43"/>
        <v/>
      </c>
      <c r="L139" s="154" t="str">
        <f>IF(ISBLANK('TAB-B. Zulässigkeitsprüfung'!G140),"",'TAB-B. Zulässigkeitsprüfung'!G140)</f>
        <v/>
      </c>
      <c r="M139" s="155" t="str">
        <f>IF(ISBLANK('TAB-B. Zulässigkeitsprüfung'!H140),"",'TAB-B. Zulässigkeitsprüfung'!H140)</f>
        <v/>
      </c>
      <c r="N139" s="157"/>
      <c r="O139" s="151">
        <f t="shared" si="48"/>
        <v>0</v>
      </c>
      <c r="P139" s="153" t="str">
        <f t="shared" si="44"/>
        <v/>
      </c>
      <c r="Q139" s="101" t="str">
        <f t="shared" si="49"/>
        <v/>
      </c>
      <c r="R139" s="150" t="str">
        <f t="shared" si="50"/>
        <v/>
      </c>
      <c r="S139" s="158" t="str">
        <f t="shared" si="45"/>
        <v/>
      </c>
      <c r="T139" s="153">
        <f t="shared" si="51"/>
        <v>0</v>
      </c>
      <c r="U139" s="161" t="str">
        <f t="shared" si="52"/>
        <v/>
      </c>
      <c r="V139" s="162"/>
      <c r="W139" s="123"/>
      <c r="X139" s="122"/>
    </row>
    <row r="140" spans="1:24" x14ac:dyDescent="0.2">
      <c r="A140" s="102" t="str">
        <f>IF(ISBLANK('TAB-B. Zulässigkeitsprüfung'!A141),"",'TAB-B. Zulässigkeitsprüfung'!A141)</f>
        <v/>
      </c>
      <c r="B140" s="147" t="str">
        <f>IF(ISBLANK('TAB-B. Zulässigkeitsprüfung'!C141),"",'TAB-B. Zulässigkeitsprüfung'!C141)</f>
        <v/>
      </c>
      <c r="C140" s="148" t="str">
        <f>IF(ISBLANK('TAB-B. Zulässigkeitsprüfung'!D141),"",'TAB-B. Zulässigkeitsprüfung'!D141)</f>
        <v/>
      </c>
      <c r="D140" s="179"/>
      <c r="E140" s="147" t="str">
        <f t="shared" si="46"/>
        <v/>
      </c>
      <c r="F140" s="148" t="str">
        <f t="shared" si="47"/>
        <v/>
      </c>
      <c r="G140" s="149"/>
      <c r="H140" s="150" t="str">
        <f t="shared" si="40"/>
        <v/>
      </c>
      <c r="I140" s="151" t="str">
        <f t="shared" si="41"/>
        <v/>
      </c>
      <c r="J140" s="152" t="str">
        <f t="shared" si="42"/>
        <v/>
      </c>
      <c r="K140" s="153" t="str">
        <f t="shared" si="43"/>
        <v/>
      </c>
      <c r="L140" s="154" t="str">
        <f>IF(ISBLANK('TAB-B. Zulässigkeitsprüfung'!G141),"",'TAB-B. Zulässigkeitsprüfung'!G141)</f>
        <v/>
      </c>
      <c r="M140" s="155" t="str">
        <f>IF(ISBLANK('TAB-B. Zulässigkeitsprüfung'!H141),"",'TAB-B. Zulässigkeitsprüfung'!H141)</f>
        <v/>
      </c>
      <c r="N140" s="157"/>
      <c r="O140" s="151">
        <f t="shared" si="48"/>
        <v>0</v>
      </c>
      <c r="P140" s="153" t="str">
        <f t="shared" si="44"/>
        <v/>
      </c>
      <c r="Q140" s="101" t="str">
        <f t="shared" si="49"/>
        <v/>
      </c>
      <c r="R140" s="150" t="str">
        <f t="shared" si="50"/>
        <v/>
      </c>
      <c r="S140" s="158" t="str">
        <f t="shared" si="45"/>
        <v/>
      </c>
      <c r="T140" s="153">
        <f t="shared" si="51"/>
        <v>0</v>
      </c>
      <c r="U140" s="161" t="str">
        <f t="shared" si="52"/>
        <v/>
      </c>
      <c r="V140" s="162"/>
      <c r="W140" s="123"/>
      <c r="X140" s="122"/>
    </row>
    <row r="141" spans="1:24" x14ac:dyDescent="0.2">
      <c r="A141" s="102" t="str">
        <f>IF(ISBLANK('TAB-B. Zulässigkeitsprüfung'!A142),"",'TAB-B. Zulässigkeitsprüfung'!A142)</f>
        <v/>
      </c>
      <c r="B141" s="147" t="str">
        <f>IF(ISBLANK('TAB-B. Zulässigkeitsprüfung'!C142),"",'TAB-B. Zulässigkeitsprüfung'!C142)</f>
        <v/>
      </c>
      <c r="C141" s="148" t="str">
        <f>IF(ISBLANK('TAB-B. Zulässigkeitsprüfung'!D142),"",'TAB-B. Zulässigkeitsprüfung'!D142)</f>
        <v/>
      </c>
      <c r="D141" s="179"/>
      <c r="E141" s="147" t="str">
        <f t="shared" si="46"/>
        <v/>
      </c>
      <c r="F141" s="148" t="str">
        <f t="shared" si="47"/>
        <v/>
      </c>
      <c r="G141" s="149"/>
      <c r="H141" s="150" t="str">
        <f t="shared" si="40"/>
        <v/>
      </c>
      <c r="I141" s="151" t="str">
        <f t="shared" si="41"/>
        <v/>
      </c>
      <c r="J141" s="152" t="str">
        <f t="shared" si="42"/>
        <v/>
      </c>
      <c r="K141" s="153" t="str">
        <f t="shared" si="43"/>
        <v/>
      </c>
      <c r="L141" s="154" t="str">
        <f>IF(ISBLANK('TAB-B. Zulässigkeitsprüfung'!G142),"",'TAB-B. Zulässigkeitsprüfung'!G142)</f>
        <v/>
      </c>
      <c r="M141" s="155" t="str">
        <f>IF(ISBLANK('TAB-B. Zulässigkeitsprüfung'!H142),"",'TAB-B. Zulässigkeitsprüfung'!H142)</f>
        <v/>
      </c>
      <c r="N141" s="157"/>
      <c r="O141" s="151">
        <f t="shared" si="48"/>
        <v>0</v>
      </c>
      <c r="P141" s="153" t="str">
        <f t="shared" si="44"/>
        <v/>
      </c>
      <c r="Q141" s="101" t="str">
        <f t="shared" si="49"/>
        <v/>
      </c>
      <c r="R141" s="150" t="str">
        <f t="shared" si="50"/>
        <v/>
      </c>
      <c r="S141" s="158" t="str">
        <f t="shared" si="45"/>
        <v/>
      </c>
      <c r="T141" s="153">
        <f t="shared" si="51"/>
        <v>0</v>
      </c>
      <c r="U141" s="161" t="str">
        <f t="shared" si="52"/>
        <v/>
      </c>
      <c r="V141" s="162"/>
      <c r="W141" s="123"/>
      <c r="X141" s="122"/>
    </row>
    <row r="142" spans="1:24" x14ac:dyDescent="0.2">
      <c r="A142" s="102" t="str">
        <f>IF(ISBLANK('TAB-B. Zulässigkeitsprüfung'!A143),"",'TAB-B. Zulässigkeitsprüfung'!A143)</f>
        <v/>
      </c>
      <c r="B142" s="147" t="str">
        <f>IF(ISBLANK('TAB-B. Zulässigkeitsprüfung'!C143),"",'TAB-B. Zulässigkeitsprüfung'!C143)</f>
        <v/>
      </c>
      <c r="C142" s="148" t="str">
        <f>IF(ISBLANK('TAB-B. Zulässigkeitsprüfung'!D143),"",'TAB-B. Zulässigkeitsprüfung'!D143)</f>
        <v/>
      </c>
      <c r="D142" s="179"/>
      <c r="E142" s="147" t="str">
        <f t="shared" si="46"/>
        <v/>
      </c>
      <c r="F142" s="148" t="str">
        <f t="shared" si="47"/>
        <v/>
      </c>
      <c r="G142" s="149"/>
      <c r="H142" s="150" t="str">
        <f t="shared" si="40"/>
        <v/>
      </c>
      <c r="I142" s="151" t="str">
        <f t="shared" si="41"/>
        <v/>
      </c>
      <c r="J142" s="152" t="str">
        <f t="shared" si="42"/>
        <v/>
      </c>
      <c r="K142" s="153" t="str">
        <f t="shared" si="43"/>
        <v/>
      </c>
      <c r="L142" s="154" t="str">
        <f>IF(ISBLANK('TAB-B. Zulässigkeitsprüfung'!G143),"",'TAB-B. Zulässigkeitsprüfung'!G143)</f>
        <v/>
      </c>
      <c r="M142" s="155" t="str">
        <f>IF(ISBLANK('TAB-B. Zulässigkeitsprüfung'!H143),"",'TAB-B. Zulässigkeitsprüfung'!H143)</f>
        <v/>
      </c>
      <c r="N142" s="157"/>
      <c r="O142" s="151">
        <f t="shared" si="48"/>
        <v>0</v>
      </c>
      <c r="P142" s="153" t="str">
        <f t="shared" si="44"/>
        <v/>
      </c>
      <c r="Q142" s="101" t="str">
        <f t="shared" si="49"/>
        <v/>
      </c>
      <c r="R142" s="150" t="str">
        <f t="shared" si="50"/>
        <v/>
      </c>
      <c r="S142" s="158" t="str">
        <f t="shared" si="45"/>
        <v/>
      </c>
      <c r="T142" s="153">
        <f t="shared" si="51"/>
        <v>0</v>
      </c>
      <c r="U142" s="161" t="str">
        <f t="shared" si="52"/>
        <v/>
      </c>
      <c r="V142" s="162"/>
      <c r="W142" s="123"/>
      <c r="X142" s="122"/>
    </row>
    <row r="143" spans="1:24" x14ac:dyDescent="0.2">
      <c r="A143" s="102" t="str">
        <f>IF(ISBLANK('TAB-B. Zulässigkeitsprüfung'!A144),"",'TAB-B. Zulässigkeitsprüfung'!A144)</f>
        <v/>
      </c>
      <c r="B143" s="147" t="str">
        <f>IF(ISBLANK('TAB-B. Zulässigkeitsprüfung'!C144),"",'TAB-B. Zulässigkeitsprüfung'!C144)</f>
        <v/>
      </c>
      <c r="C143" s="148" t="str">
        <f>IF(ISBLANK('TAB-B. Zulässigkeitsprüfung'!D144),"",'TAB-B. Zulässigkeitsprüfung'!D144)</f>
        <v/>
      </c>
      <c r="D143" s="179"/>
      <c r="E143" s="147" t="str">
        <f t="shared" si="46"/>
        <v/>
      </c>
      <c r="F143" s="148" t="str">
        <f t="shared" si="47"/>
        <v/>
      </c>
      <c r="G143" s="149"/>
      <c r="H143" s="150" t="str">
        <f t="shared" si="40"/>
        <v/>
      </c>
      <c r="I143" s="151" t="str">
        <f t="shared" si="41"/>
        <v/>
      </c>
      <c r="J143" s="152" t="str">
        <f t="shared" si="42"/>
        <v/>
      </c>
      <c r="K143" s="153" t="str">
        <f t="shared" si="43"/>
        <v/>
      </c>
      <c r="L143" s="154" t="str">
        <f>IF(ISBLANK('TAB-B. Zulässigkeitsprüfung'!G144),"",'TAB-B. Zulässigkeitsprüfung'!G144)</f>
        <v/>
      </c>
      <c r="M143" s="155" t="str">
        <f>IF(ISBLANK('TAB-B. Zulässigkeitsprüfung'!H144),"",'TAB-B. Zulässigkeitsprüfung'!H144)</f>
        <v/>
      </c>
      <c r="N143" s="157"/>
      <c r="O143" s="151">
        <f t="shared" si="48"/>
        <v>0</v>
      </c>
      <c r="P143" s="153" t="str">
        <f t="shared" si="44"/>
        <v/>
      </c>
      <c r="Q143" s="101" t="str">
        <f t="shared" si="49"/>
        <v/>
      </c>
      <c r="R143" s="150" t="str">
        <f t="shared" si="50"/>
        <v/>
      </c>
      <c r="S143" s="158" t="str">
        <f t="shared" si="45"/>
        <v/>
      </c>
      <c r="T143" s="153">
        <f t="shared" si="51"/>
        <v>0</v>
      </c>
      <c r="U143" s="161" t="str">
        <f t="shared" si="52"/>
        <v/>
      </c>
      <c r="V143" s="162"/>
      <c r="W143" s="123"/>
      <c r="X143" s="122"/>
    </row>
    <row r="144" spans="1:24" x14ac:dyDescent="0.2">
      <c r="A144" s="102" t="str">
        <f>IF(ISBLANK('TAB-B. Zulässigkeitsprüfung'!A145),"",'TAB-B. Zulässigkeitsprüfung'!A145)</f>
        <v/>
      </c>
      <c r="B144" s="147" t="str">
        <f>IF(ISBLANK('TAB-B. Zulässigkeitsprüfung'!C145),"",'TAB-B. Zulässigkeitsprüfung'!C145)</f>
        <v/>
      </c>
      <c r="C144" s="148" t="str">
        <f>IF(ISBLANK('TAB-B. Zulässigkeitsprüfung'!D145),"",'TAB-B. Zulässigkeitsprüfung'!D145)</f>
        <v/>
      </c>
      <c r="D144" s="179"/>
      <c r="E144" s="147" t="str">
        <f t="shared" si="46"/>
        <v/>
      </c>
      <c r="F144" s="148" t="str">
        <f t="shared" si="47"/>
        <v/>
      </c>
      <c r="G144" s="149"/>
      <c r="H144" s="150" t="str">
        <f t="shared" si="40"/>
        <v/>
      </c>
      <c r="I144" s="151" t="str">
        <f t="shared" si="41"/>
        <v/>
      </c>
      <c r="J144" s="152" t="str">
        <f t="shared" si="42"/>
        <v/>
      </c>
      <c r="K144" s="153" t="str">
        <f t="shared" si="43"/>
        <v/>
      </c>
      <c r="L144" s="154" t="str">
        <f>IF(ISBLANK('TAB-B. Zulässigkeitsprüfung'!G145),"",'TAB-B. Zulässigkeitsprüfung'!G145)</f>
        <v/>
      </c>
      <c r="M144" s="155" t="str">
        <f>IF(ISBLANK('TAB-B. Zulässigkeitsprüfung'!H145),"",'TAB-B. Zulässigkeitsprüfung'!H145)</f>
        <v/>
      </c>
      <c r="N144" s="157"/>
      <c r="O144" s="151">
        <f t="shared" si="48"/>
        <v>0</v>
      </c>
      <c r="P144" s="153" t="str">
        <f t="shared" si="44"/>
        <v/>
      </c>
      <c r="Q144" s="101" t="str">
        <f t="shared" si="49"/>
        <v/>
      </c>
      <c r="R144" s="150" t="str">
        <f t="shared" si="50"/>
        <v/>
      </c>
      <c r="S144" s="158" t="str">
        <f t="shared" si="45"/>
        <v/>
      </c>
      <c r="T144" s="153">
        <f t="shared" si="51"/>
        <v>0</v>
      </c>
      <c r="U144" s="161" t="str">
        <f t="shared" si="52"/>
        <v/>
      </c>
      <c r="V144" s="162"/>
      <c r="W144" s="123"/>
      <c r="X144" s="122"/>
    </row>
    <row r="145" spans="1:24" x14ac:dyDescent="0.2">
      <c r="A145" s="102" t="str">
        <f>IF(ISBLANK('TAB-B. Zulässigkeitsprüfung'!A146),"",'TAB-B. Zulässigkeitsprüfung'!A146)</f>
        <v/>
      </c>
      <c r="B145" s="147" t="str">
        <f>IF(ISBLANK('TAB-B. Zulässigkeitsprüfung'!C146),"",'TAB-B. Zulässigkeitsprüfung'!C146)</f>
        <v/>
      </c>
      <c r="C145" s="148" t="str">
        <f>IF(ISBLANK('TAB-B. Zulässigkeitsprüfung'!D146),"",'TAB-B. Zulässigkeitsprüfung'!D146)</f>
        <v/>
      </c>
      <c r="D145" s="179"/>
      <c r="E145" s="147" t="str">
        <f t="shared" si="46"/>
        <v/>
      </c>
      <c r="F145" s="148" t="str">
        <f t="shared" si="47"/>
        <v/>
      </c>
      <c r="G145" s="149"/>
      <c r="H145" s="150" t="str">
        <f t="shared" si="40"/>
        <v/>
      </c>
      <c r="I145" s="151" t="str">
        <f t="shared" si="41"/>
        <v/>
      </c>
      <c r="J145" s="152" t="str">
        <f t="shared" si="42"/>
        <v/>
      </c>
      <c r="K145" s="153" t="str">
        <f t="shared" si="43"/>
        <v/>
      </c>
      <c r="L145" s="154" t="str">
        <f>IF(ISBLANK('TAB-B. Zulässigkeitsprüfung'!G146),"",'TAB-B. Zulässigkeitsprüfung'!G146)</f>
        <v/>
      </c>
      <c r="M145" s="155" t="str">
        <f>IF(ISBLANK('TAB-B. Zulässigkeitsprüfung'!H146),"",'TAB-B. Zulässigkeitsprüfung'!H146)</f>
        <v/>
      </c>
      <c r="N145" s="157"/>
      <c r="O145" s="151">
        <f t="shared" si="48"/>
        <v>0</v>
      </c>
      <c r="P145" s="153" t="str">
        <f t="shared" si="44"/>
        <v/>
      </c>
      <c r="Q145" s="101" t="str">
        <f t="shared" si="49"/>
        <v/>
      </c>
      <c r="R145" s="150" t="str">
        <f t="shared" si="50"/>
        <v/>
      </c>
      <c r="S145" s="158" t="str">
        <f t="shared" si="45"/>
        <v/>
      </c>
      <c r="T145" s="153">
        <f t="shared" si="51"/>
        <v>0</v>
      </c>
      <c r="U145" s="161" t="str">
        <f t="shared" si="52"/>
        <v/>
      </c>
      <c r="V145" s="162"/>
      <c r="W145" s="123"/>
      <c r="X145" s="122"/>
    </row>
    <row r="146" spans="1:24" x14ac:dyDescent="0.2">
      <c r="A146" s="102" t="str">
        <f>IF(ISBLANK('TAB-B. Zulässigkeitsprüfung'!A147),"",'TAB-B. Zulässigkeitsprüfung'!A147)</f>
        <v/>
      </c>
      <c r="B146" s="147" t="str">
        <f>IF(ISBLANK('TAB-B. Zulässigkeitsprüfung'!C147),"",'TAB-B. Zulässigkeitsprüfung'!C147)</f>
        <v/>
      </c>
      <c r="C146" s="148" t="str">
        <f>IF(ISBLANK('TAB-B. Zulässigkeitsprüfung'!D147),"",'TAB-B. Zulässigkeitsprüfung'!D147)</f>
        <v/>
      </c>
      <c r="D146" s="179"/>
      <c r="E146" s="147" t="str">
        <f t="shared" si="46"/>
        <v/>
      </c>
      <c r="F146" s="148" t="str">
        <f t="shared" si="47"/>
        <v/>
      </c>
      <c r="G146" s="149"/>
      <c r="H146" s="150" t="str">
        <f t="shared" si="40"/>
        <v/>
      </c>
      <c r="I146" s="151" t="str">
        <f t="shared" si="41"/>
        <v/>
      </c>
      <c r="J146" s="152" t="str">
        <f t="shared" si="42"/>
        <v/>
      </c>
      <c r="K146" s="153" t="str">
        <f t="shared" si="43"/>
        <v/>
      </c>
      <c r="L146" s="154" t="str">
        <f>IF(ISBLANK('TAB-B. Zulässigkeitsprüfung'!G147),"",'TAB-B. Zulässigkeitsprüfung'!G147)</f>
        <v/>
      </c>
      <c r="M146" s="155" t="str">
        <f>IF(ISBLANK('TAB-B. Zulässigkeitsprüfung'!H147),"",'TAB-B. Zulässigkeitsprüfung'!H147)</f>
        <v/>
      </c>
      <c r="N146" s="157"/>
      <c r="O146" s="151">
        <f t="shared" si="48"/>
        <v>0</v>
      </c>
      <c r="P146" s="153" t="str">
        <f t="shared" si="44"/>
        <v/>
      </c>
      <c r="Q146" s="101" t="str">
        <f t="shared" si="49"/>
        <v/>
      </c>
      <c r="R146" s="150" t="str">
        <f t="shared" si="50"/>
        <v/>
      </c>
      <c r="S146" s="158" t="str">
        <f t="shared" si="45"/>
        <v/>
      </c>
      <c r="T146" s="153">
        <f t="shared" si="51"/>
        <v>0</v>
      </c>
      <c r="U146" s="161" t="str">
        <f t="shared" si="52"/>
        <v/>
      </c>
      <c r="V146" s="162"/>
      <c r="W146" s="123"/>
      <c r="X146" s="122"/>
    </row>
    <row r="147" spans="1:24" x14ac:dyDescent="0.2">
      <c r="A147" s="102" t="str">
        <f>IF(ISBLANK('TAB-B. Zulässigkeitsprüfung'!A148),"",'TAB-B. Zulässigkeitsprüfung'!A148)</f>
        <v/>
      </c>
      <c r="B147" s="147" t="str">
        <f>IF(ISBLANK('TAB-B. Zulässigkeitsprüfung'!C148),"",'TAB-B. Zulässigkeitsprüfung'!C148)</f>
        <v/>
      </c>
      <c r="C147" s="148" t="str">
        <f>IF(ISBLANK('TAB-B. Zulässigkeitsprüfung'!D148),"",'TAB-B. Zulässigkeitsprüfung'!D148)</f>
        <v/>
      </c>
      <c r="D147" s="179"/>
      <c r="E147" s="147" t="str">
        <f t="shared" si="46"/>
        <v/>
      </c>
      <c r="F147" s="148" t="str">
        <f t="shared" si="47"/>
        <v/>
      </c>
      <c r="G147" s="149"/>
      <c r="H147" s="150" t="str">
        <f t="shared" si="40"/>
        <v/>
      </c>
      <c r="I147" s="151" t="str">
        <f t="shared" si="41"/>
        <v/>
      </c>
      <c r="J147" s="152" t="str">
        <f t="shared" si="42"/>
        <v/>
      </c>
      <c r="K147" s="153" t="str">
        <f t="shared" si="43"/>
        <v/>
      </c>
      <c r="L147" s="154" t="str">
        <f>IF(ISBLANK('TAB-B. Zulässigkeitsprüfung'!G148),"",'TAB-B. Zulässigkeitsprüfung'!G148)</f>
        <v/>
      </c>
      <c r="M147" s="155" t="str">
        <f>IF(ISBLANK('TAB-B. Zulässigkeitsprüfung'!H148),"",'TAB-B. Zulässigkeitsprüfung'!H148)</f>
        <v/>
      </c>
      <c r="N147" s="157"/>
      <c r="O147" s="151">
        <f t="shared" si="48"/>
        <v>0</v>
      </c>
      <c r="P147" s="153" t="str">
        <f t="shared" si="44"/>
        <v/>
      </c>
      <c r="Q147" s="101" t="str">
        <f t="shared" si="49"/>
        <v/>
      </c>
      <c r="R147" s="150" t="str">
        <f t="shared" si="50"/>
        <v/>
      </c>
      <c r="S147" s="158" t="str">
        <f t="shared" si="45"/>
        <v/>
      </c>
      <c r="T147" s="153">
        <f t="shared" si="51"/>
        <v>0</v>
      </c>
      <c r="U147" s="161" t="str">
        <f t="shared" si="52"/>
        <v/>
      </c>
      <c r="V147" s="162"/>
      <c r="W147" s="123"/>
      <c r="X147" s="122"/>
    </row>
    <row r="148" spans="1:24" x14ac:dyDescent="0.2">
      <c r="A148" s="102" t="str">
        <f>IF(ISBLANK('TAB-B. Zulässigkeitsprüfung'!A149),"",'TAB-B. Zulässigkeitsprüfung'!A149)</f>
        <v/>
      </c>
      <c r="B148" s="147" t="str">
        <f>IF(ISBLANK('TAB-B. Zulässigkeitsprüfung'!C149),"",'TAB-B. Zulässigkeitsprüfung'!C149)</f>
        <v/>
      </c>
      <c r="C148" s="148" t="str">
        <f>IF(ISBLANK('TAB-B. Zulässigkeitsprüfung'!D149),"",'TAB-B. Zulässigkeitsprüfung'!D149)</f>
        <v/>
      </c>
      <c r="D148" s="179"/>
      <c r="E148" s="147" t="str">
        <f t="shared" si="46"/>
        <v/>
      </c>
      <c r="F148" s="148" t="str">
        <f t="shared" si="47"/>
        <v/>
      </c>
      <c r="G148" s="149"/>
      <c r="H148" s="150" t="str">
        <f t="shared" si="40"/>
        <v/>
      </c>
      <c r="I148" s="151" t="str">
        <f t="shared" si="41"/>
        <v/>
      </c>
      <c r="J148" s="152" t="str">
        <f t="shared" si="42"/>
        <v/>
      </c>
      <c r="K148" s="153" t="str">
        <f t="shared" si="43"/>
        <v/>
      </c>
      <c r="L148" s="154" t="str">
        <f>IF(ISBLANK('TAB-B. Zulässigkeitsprüfung'!G149),"",'TAB-B. Zulässigkeitsprüfung'!G149)</f>
        <v/>
      </c>
      <c r="M148" s="155" t="str">
        <f>IF(ISBLANK('TAB-B. Zulässigkeitsprüfung'!H149),"",'TAB-B. Zulässigkeitsprüfung'!H149)</f>
        <v/>
      </c>
      <c r="N148" s="157"/>
      <c r="O148" s="151">
        <f t="shared" si="48"/>
        <v>0</v>
      </c>
      <c r="P148" s="153" t="str">
        <f t="shared" si="44"/>
        <v/>
      </c>
      <c r="Q148" s="101" t="str">
        <f t="shared" si="49"/>
        <v/>
      </c>
      <c r="R148" s="150" t="str">
        <f t="shared" si="50"/>
        <v/>
      </c>
      <c r="S148" s="158" t="str">
        <f t="shared" si="45"/>
        <v/>
      </c>
      <c r="T148" s="153">
        <f t="shared" si="51"/>
        <v>0</v>
      </c>
      <c r="U148" s="161" t="str">
        <f t="shared" si="52"/>
        <v/>
      </c>
      <c r="V148" s="162"/>
      <c r="W148" s="123"/>
      <c r="X148" s="122"/>
    </row>
    <row r="149" spans="1:24" x14ac:dyDescent="0.2">
      <c r="A149" s="102" t="str">
        <f>IF(ISBLANK('TAB-B. Zulässigkeitsprüfung'!A150),"",'TAB-B. Zulässigkeitsprüfung'!A150)</f>
        <v/>
      </c>
      <c r="B149" s="147" t="str">
        <f>IF(ISBLANK('TAB-B. Zulässigkeitsprüfung'!C150),"",'TAB-B. Zulässigkeitsprüfung'!C150)</f>
        <v/>
      </c>
      <c r="C149" s="148" t="str">
        <f>IF(ISBLANK('TAB-B. Zulässigkeitsprüfung'!D150),"",'TAB-B. Zulässigkeitsprüfung'!D150)</f>
        <v/>
      </c>
      <c r="D149" s="179"/>
      <c r="E149" s="147" t="str">
        <f t="shared" si="46"/>
        <v/>
      </c>
      <c r="F149" s="148" t="str">
        <f t="shared" si="47"/>
        <v/>
      </c>
      <c r="G149" s="149"/>
      <c r="H149" s="150" t="str">
        <f t="shared" si="40"/>
        <v/>
      </c>
      <c r="I149" s="151" t="str">
        <f t="shared" si="41"/>
        <v/>
      </c>
      <c r="J149" s="152" t="str">
        <f t="shared" si="42"/>
        <v/>
      </c>
      <c r="K149" s="153" t="str">
        <f t="shared" si="43"/>
        <v/>
      </c>
      <c r="L149" s="154" t="str">
        <f>IF(ISBLANK('TAB-B. Zulässigkeitsprüfung'!G150),"",'TAB-B. Zulässigkeitsprüfung'!G150)</f>
        <v/>
      </c>
      <c r="M149" s="155" t="str">
        <f>IF(ISBLANK('TAB-B. Zulässigkeitsprüfung'!H150),"",'TAB-B. Zulässigkeitsprüfung'!H150)</f>
        <v/>
      </c>
      <c r="N149" s="157"/>
      <c r="O149" s="151">
        <f t="shared" si="48"/>
        <v>0</v>
      </c>
      <c r="P149" s="153" t="str">
        <f t="shared" si="44"/>
        <v/>
      </c>
      <c r="Q149" s="101" t="str">
        <f t="shared" si="49"/>
        <v/>
      </c>
      <c r="R149" s="150" t="str">
        <f t="shared" si="50"/>
        <v/>
      </c>
      <c r="S149" s="158" t="str">
        <f t="shared" si="45"/>
        <v/>
      </c>
      <c r="T149" s="153">
        <f t="shared" si="51"/>
        <v>0</v>
      </c>
      <c r="U149" s="161" t="str">
        <f t="shared" si="52"/>
        <v/>
      </c>
      <c r="V149" s="162"/>
      <c r="W149" s="123"/>
      <c r="X149" s="122"/>
    </row>
    <row r="150" spans="1:24" x14ac:dyDescent="0.2">
      <c r="A150" s="102" t="str">
        <f>IF(ISBLANK('TAB-B. Zulässigkeitsprüfung'!A151),"",'TAB-B. Zulässigkeitsprüfung'!A151)</f>
        <v/>
      </c>
      <c r="B150" s="147" t="str">
        <f>IF(ISBLANK('TAB-B. Zulässigkeitsprüfung'!C151),"",'TAB-B. Zulässigkeitsprüfung'!C151)</f>
        <v/>
      </c>
      <c r="C150" s="148" t="str">
        <f>IF(ISBLANK('TAB-B. Zulässigkeitsprüfung'!D151),"",'TAB-B. Zulässigkeitsprüfung'!D151)</f>
        <v/>
      </c>
      <c r="D150" s="179"/>
      <c r="E150" s="147" t="str">
        <f t="shared" si="46"/>
        <v/>
      </c>
      <c r="F150" s="148" t="str">
        <f t="shared" si="47"/>
        <v/>
      </c>
      <c r="G150" s="149"/>
      <c r="H150" s="150" t="str">
        <f t="shared" si="40"/>
        <v/>
      </c>
      <c r="I150" s="151" t="str">
        <f t="shared" si="41"/>
        <v/>
      </c>
      <c r="J150" s="152" t="str">
        <f t="shared" si="42"/>
        <v/>
      </c>
      <c r="K150" s="153" t="str">
        <f t="shared" si="43"/>
        <v/>
      </c>
      <c r="L150" s="154" t="str">
        <f>IF(ISBLANK('TAB-B. Zulässigkeitsprüfung'!G151),"",'TAB-B. Zulässigkeitsprüfung'!G151)</f>
        <v/>
      </c>
      <c r="M150" s="155" t="str">
        <f>IF(ISBLANK('TAB-B. Zulässigkeitsprüfung'!H151),"",'TAB-B. Zulässigkeitsprüfung'!H151)</f>
        <v/>
      </c>
      <c r="N150" s="157"/>
      <c r="O150" s="151">
        <f t="shared" si="48"/>
        <v>0</v>
      </c>
      <c r="P150" s="153" t="str">
        <f t="shared" si="44"/>
        <v/>
      </c>
      <c r="Q150" s="101" t="str">
        <f t="shared" si="49"/>
        <v/>
      </c>
      <c r="R150" s="150" t="str">
        <f t="shared" si="50"/>
        <v/>
      </c>
      <c r="S150" s="158" t="str">
        <f t="shared" si="45"/>
        <v/>
      </c>
      <c r="T150" s="153">
        <f t="shared" si="51"/>
        <v>0</v>
      </c>
      <c r="U150" s="161" t="str">
        <f t="shared" si="52"/>
        <v/>
      </c>
      <c r="V150" s="162"/>
      <c r="W150" s="123"/>
      <c r="X150" s="122"/>
    </row>
    <row r="151" spans="1:24" x14ac:dyDescent="0.2">
      <c r="A151" s="102" t="str">
        <f>IF(ISBLANK('TAB-B. Zulässigkeitsprüfung'!A152),"",'TAB-B. Zulässigkeitsprüfung'!A152)</f>
        <v/>
      </c>
      <c r="B151" s="147" t="str">
        <f>IF(ISBLANK('TAB-B. Zulässigkeitsprüfung'!C152),"",'TAB-B. Zulässigkeitsprüfung'!C152)</f>
        <v/>
      </c>
      <c r="C151" s="148" t="str">
        <f>IF(ISBLANK('TAB-B. Zulässigkeitsprüfung'!D152),"",'TAB-B. Zulässigkeitsprüfung'!D152)</f>
        <v/>
      </c>
      <c r="D151" s="179"/>
      <c r="E151" s="147" t="str">
        <f t="shared" si="46"/>
        <v/>
      </c>
      <c r="F151" s="148" t="str">
        <f t="shared" si="47"/>
        <v/>
      </c>
      <c r="G151" s="149"/>
      <c r="H151" s="150" t="str">
        <f t="shared" si="40"/>
        <v/>
      </c>
      <c r="I151" s="151" t="str">
        <f t="shared" si="41"/>
        <v/>
      </c>
      <c r="J151" s="152" t="str">
        <f t="shared" si="42"/>
        <v/>
      </c>
      <c r="K151" s="153" t="str">
        <f t="shared" si="43"/>
        <v/>
      </c>
      <c r="L151" s="154" t="str">
        <f>IF(ISBLANK('TAB-B. Zulässigkeitsprüfung'!G152),"",'TAB-B. Zulässigkeitsprüfung'!G152)</f>
        <v/>
      </c>
      <c r="M151" s="155" t="str">
        <f>IF(ISBLANK('TAB-B. Zulässigkeitsprüfung'!H152),"",'TAB-B. Zulässigkeitsprüfung'!H152)</f>
        <v/>
      </c>
      <c r="N151" s="157"/>
      <c r="O151" s="151">
        <f t="shared" si="48"/>
        <v>0</v>
      </c>
      <c r="P151" s="153" t="str">
        <f t="shared" si="44"/>
        <v/>
      </c>
      <c r="Q151" s="101" t="str">
        <f t="shared" si="49"/>
        <v/>
      </c>
      <c r="R151" s="150" t="str">
        <f t="shared" si="50"/>
        <v/>
      </c>
      <c r="S151" s="158" t="str">
        <f t="shared" si="45"/>
        <v/>
      </c>
      <c r="T151" s="153">
        <f t="shared" si="51"/>
        <v>0</v>
      </c>
      <c r="U151" s="161" t="str">
        <f t="shared" si="52"/>
        <v/>
      </c>
      <c r="V151" s="162"/>
      <c r="W151" s="123"/>
      <c r="X151" s="122"/>
    </row>
    <row r="152" spans="1:24" x14ac:dyDescent="0.2">
      <c r="A152" s="102" t="str">
        <f>IF(ISBLANK('TAB-B. Zulässigkeitsprüfung'!A153),"",'TAB-B. Zulässigkeitsprüfung'!A153)</f>
        <v/>
      </c>
      <c r="B152" s="147" t="str">
        <f>IF(ISBLANK('TAB-B. Zulässigkeitsprüfung'!C153),"",'TAB-B. Zulässigkeitsprüfung'!C153)</f>
        <v/>
      </c>
      <c r="C152" s="148" t="str">
        <f>IF(ISBLANK('TAB-B. Zulässigkeitsprüfung'!D153),"",'TAB-B. Zulässigkeitsprüfung'!D153)</f>
        <v/>
      </c>
      <c r="D152" s="179"/>
      <c r="E152" s="147" t="str">
        <f t="shared" si="46"/>
        <v/>
      </c>
      <c r="F152" s="148" t="str">
        <f t="shared" si="47"/>
        <v/>
      </c>
      <c r="G152" s="149"/>
      <c r="H152" s="150" t="str">
        <f t="shared" si="40"/>
        <v/>
      </c>
      <c r="I152" s="151" t="str">
        <f t="shared" si="41"/>
        <v/>
      </c>
      <c r="J152" s="152" t="str">
        <f t="shared" si="42"/>
        <v/>
      </c>
      <c r="K152" s="153" t="str">
        <f t="shared" si="43"/>
        <v/>
      </c>
      <c r="L152" s="154" t="str">
        <f>IF(ISBLANK('TAB-B. Zulässigkeitsprüfung'!G153),"",'TAB-B. Zulässigkeitsprüfung'!G153)</f>
        <v/>
      </c>
      <c r="M152" s="155" t="str">
        <f>IF(ISBLANK('TAB-B. Zulässigkeitsprüfung'!H153),"",'TAB-B. Zulässigkeitsprüfung'!H153)</f>
        <v/>
      </c>
      <c r="N152" s="157"/>
      <c r="O152" s="151">
        <f t="shared" si="48"/>
        <v>0</v>
      </c>
      <c r="P152" s="153" t="str">
        <f t="shared" si="44"/>
        <v/>
      </c>
      <c r="Q152" s="101" t="str">
        <f t="shared" si="49"/>
        <v/>
      </c>
      <c r="R152" s="150" t="str">
        <f t="shared" si="50"/>
        <v/>
      </c>
      <c r="S152" s="158" t="str">
        <f t="shared" si="45"/>
        <v/>
      </c>
      <c r="T152" s="153">
        <f t="shared" si="51"/>
        <v>0</v>
      </c>
      <c r="U152" s="161" t="str">
        <f t="shared" si="52"/>
        <v/>
      </c>
      <c r="V152" s="162"/>
      <c r="W152" s="123"/>
      <c r="X152" s="122"/>
    </row>
    <row r="153" spans="1:24" x14ac:dyDescent="0.2">
      <c r="A153" s="102" t="str">
        <f>IF(ISBLANK('TAB-B. Zulässigkeitsprüfung'!A154),"",'TAB-B. Zulässigkeitsprüfung'!A154)</f>
        <v/>
      </c>
      <c r="B153" s="147" t="str">
        <f>IF(ISBLANK('TAB-B. Zulässigkeitsprüfung'!C154),"",'TAB-B. Zulässigkeitsprüfung'!C154)</f>
        <v/>
      </c>
      <c r="C153" s="148" t="str">
        <f>IF(ISBLANK('TAB-B. Zulässigkeitsprüfung'!D154),"",'TAB-B. Zulässigkeitsprüfung'!D154)</f>
        <v/>
      </c>
      <c r="D153" s="179"/>
      <c r="E153" s="147" t="str">
        <f t="shared" si="46"/>
        <v/>
      </c>
      <c r="F153" s="148" t="str">
        <f t="shared" si="47"/>
        <v/>
      </c>
      <c r="G153" s="149"/>
      <c r="H153" s="150" t="str">
        <f t="shared" si="40"/>
        <v/>
      </c>
      <c r="I153" s="151" t="str">
        <f t="shared" si="41"/>
        <v/>
      </c>
      <c r="J153" s="152" t="str">
        <f t="shared" si="42"/>
        <v/>
      </c>
      <c r="K153" s="153" t="str">
        <f t="shared" si="43"/>
        <v/>
      </c>
      <c r="L153" s="154" t="str">
        <f>IF(ISBLANK('TAB-B. Zulässigkeitsprüfung'!G154),"",'TAB-B. Zulässigkeitsprüfung'!G154)</f>
        <v/>
      </c>
      <c r="M153" s="155" t="str">
        <f>IF(ISBLANK('TAB-B. Zulässigkeitsprüfung'!H154),"",'TAB-B. Zulässigkeitsprüfung'!H154)</f>
        <v/>
      </c>
      <c r="N153" s="157"/>
      <c r="O153" s="151">
        <f t="shared" si="48"/>
        <v>0</v>
      </c>
      <c r="P153" s="153" t="str">
        <f t="shared" si="44"/>
        <v/>
      </c>
      <c r="Q153" s="101" t="str">
        <f t="shared" si="49"/>
        <v/>
      </c>
      <c r="R153" s="150" t="str">
        <f t="shared" si="50"/>
        <v/>
      </c>
      <c r="S153" s="158" t="str">
        <f t="shared" si="45"/>
        <v/>
      </c>
      <c r="T153" s="153">
        <f t="shared" si="51"/>
        <v>0</v>
      </c>
      <c r="U153" s="161" t="str">
        <f t="shared" si="52"/>
        <v/>
      </c>
      <c r="V153" s="162"/>
      <c r="W153" s="123"/>
      <c r="X153" s="122"/>
    </row>
    <row r="154" spans="1:24" x14ac:dyDescent="0.2">
      <c r="A154" s="102" t="str">
        <f>IF(ISBLANK('TAB-B. Zulässigkeitsprüfung'!A155),"",'TAB-B. Zulässigkeitsprüfung'!A155)</f>
        <v/>
      </c>
      <c r="B154" s="147" t="str">
        <f>IF(ISBLANK('TAB-B. Zulässigkeitsprüfung'!C155),"",'TAB-B. Zulässigkeitsprüfung'!C155)</f>
        <v/>
      </c>
      <c r="C154" s="148" t="str">
        <f>IF(ISBLANK('TAB-B. Zulässigkeitsprüfung'!D155),"",'TAB-B. Zulässigkeitsprüfung'!D155)</f>
        <v/>
      </c>
      <c r="D154" s="179"/>
      <c r="E154" s="147" t="str">
        <f t="shared" si="46"/>
        <v/>
      </c>
      <c r="F154" s="148" t="str">
        <f t="shared" si="47"/>
        <v/>
      </c>
      <c r="G154" s="149"/>
      <c r="H154" s="150" t="str">
        <f t="shared" si="40"/>
        <v/>
      </c>
      <c r="I154" s="151" t="str">
        <f t="shared" si="41"/>
        <v/>
      </c>
      <c r="J154" s="152" t="str">
        <f t="shared" si="42"/>
        <v/>
      </c>
      <c r="K154" s="153" t="str">
        <f t="shared" si="43"/>
        <v/>
      </c>
      <c r="L154" s="154" t="str">
        <f>IF(ISBLANK('TAB-B. Zulässigkeitsprüfung'!G155),"",'TAB-B. Zulässigkeitsprüfung'!G155)</f>
        <v/>
      </c>
      <c r="M154" s="155" t="str">
        <f>IF(ISBLANK('TAB-B. Zulässigkeitsprüfung'!H155),"",'TAB-B. Zulässigkeitsprüfung'!H155)</f>
        <v/>
      </c>
      <c r="N154" s="157"/>
      <c r="O154" s="151">
        <f t="shared" si="48"/>
        <v>0</v>
      </c>
      <c r="P154" s="153" t="str">
        <f t="shared" si="44"/>
        <v/>
      </c>
      <c r="Q154" s="101" t="str">
        <f t="shared" si="49"/>
        <v/>
      </c>
      <c r="R154" s="150" t="str">
        <f t="shared" si="50"/>
        <v/>
      </c>
      <c r="S154" s="158" t="str">
        <f t="shared" si="45"/>
        <v/>
      </c>
      <c r="T154" s="153">
        <f t="shared" si="51"/>
        <v>0</v>
      </c>
      <c r="U154" s="161" t="str">
        <f t="shared" si="52"/>
        <v/>
      </c>
      <c r="V154" s="162"/>
      <c r="W154" s="123"/>
      <c r="X154" s="122"/>
    </row>
    <row r="155" spans="1:24" x14ac:dyDescent="0.2">
      <c r="A155" s="102" t="str">
        <f>IF(ISBLANK('TAB-B. Zulässigkeitsprüfung'!A156),"",'TAB-B. Zulässigkeitsprüfung'!A156)</f>
        <v/>
      </c>
      <c r="B155" s="147" t="str">
        <f>IF(ISBLANK('TAB-B. Zulässigkeitsprüfung'!C156),"",'TAB-B. Zulässigkeitsprüfung'!C156)</f>
        <v/>
      </c>
      <c r="C155" s="148" t="str">
        <f>IF(ISBLANK('TAB-B. Zulässigkeitsprüfung'!D156),"",'TAB-B. Zulässigkeitsprüfung'!D156)</f>
        <v/>
      </c>
      <c r="D155" s="179"/>
      <c r="E155" s="147" t="str">
        <f t="shared" si="46"/>
        <v/>
      </c>
      <c r="F155" s="148" t="str">
        <f t="shared" si="47"/>
        <v/>
      </c>
      <c r="G155" s="149"/>
      <c r="H155" s="150" t="str">
        <f t="shared" si="40"/>
        <v/>
      </c>
      <c r="I155" s="151" t="str">
        <f t="shared" si="41"/>
        <v/>
      </c>
      <c r="J155" s="152" t="str">
        <f t="shared" si="42"/>
        <v/>
      </c>
      <c r="K155" s="153" t="str">
        <f t="shared" si="43"/>
        <v/>
      </c>
      <c r="L155" s="154" t="str">
        <f>IF(ISBLANK('TAB-B. Zulässigkeitsprüfung'!G156),"",'TAB-B. Zulässigkeitsprüfung'!G156)</f>
        <v/>
      </c>
      <c r="M155" s="155" t="str">
        <f>IF(ISBLANK('TAB-B. Zulässigkeitsprüfung'!H156),"",'TAB-B. Zulässigkeitsprüfung'!H156)</f>
        <v/>
      </c>
      <c r="N155" s="157"/>
      <c r="O155" s="151">
        <f t="shared" si="48"/>
        <v>0</v>
      </c>
      <c r="P155" s="153" t="str">
        <f t="shared" si="44"/>
        <v/>
      </c>
      <c r="Q155" s="101" t="str">
        <f t="shared" si="49"/>
        <v/>
      </c>
      <c r="R155" s="150" t="str">
        <f t="shared" si="50"/>
        <v/>
      </c>
      <c r="S155" s="158" t="str">
        <f t="shared" si="45"/>
        <v/>
      </c>
      <c r="T155" s="153">
        <f t="shared" si="51"/>
        <v>0</v>
      </c>
      <c r="U155" s="161" t="str">
        <f t="shared" si="52"/>
        <v/>
      </c>
      <c r="V155" s="162"/>
      <c r="W155" s="123"/>
      <c r="X155" s="122"/>
    </row>
    <row r="156" spans="1:24" x14ac:dyDescent="0.2">
      <c r="A156" s="102" t="str">
        <f>IF(ISBLANK('TAB-B. Zulässigkeitsprüfung'!A157),"",'TAB-B. Zulässigkeitsprüfung'!A157)</f>
        <v/>
      </c>
      <c r="B156" s="147" t="str">
        <f>IF(ISBLANK('TAB-B. Zulässigkeitsprüfung'!C157),"",'TAB-B. Zulässigkeitsprüfung'!C157)</f>
        <v/>
      </c>
      <c r="C156" s="148" t="str">
        <f>IF(ISBLANK('TAB-B. Zulässigkeitsprüfung'!D157),"",'TAB-B. Zulässigkeitsprüfung'!D157)</f>
        <v/>
      </c>
      <c r="D156" s="179"/>
      <c r="E156" s="147" t="str">
        <f t="shared" si="46"/>
        <v/>
      </c>
      <c r="F156" s="148" t="str">
        <f t="shared" si="47"/>
        <v/>
      </c>
      <c r="G156" s="149"/>
      <c r="H156" s="150" t="str">
        <f t="shared" si="40"/>
        <v/>
      </c>
      <c r="I156" s="151" t="str">
        <f t="shared" si="41"/>
        <v/>
      </c>
      <c r="J156" s="152" t="str">
        <f t="shared" si="42"/>
        <v/>
      </c>
      <c r="K156" s="153" t="str">
        <f t="shared" si="43"/>
        <v/>
      </c>
      <c r="L156" s="154" t="str">
        <f>IF(ISBLANK('TAB-B. Zulässigkeitsprüfung'!G157),"",'TAB-B. Zulässigkeitsprüfung'!G157)</f>
        <v/>
      </c>
      <c r="M156" s="155" t="str">
        <f>IF(ISBLANK('TAB-B. Zulässigkeitsprüfung'!H157),"",'TAB-B. Zulässigkeitsprüfung'!H157)</f>
        <v/>
      </c>
      <c r="N156" s="157"/>
      <c r="O156" s="151">
        <f t="shared" si="48"/>
        <v>0</v>
      </c>
      <c r="P156" s="153" t="str">
        <f t="shared" si="44"/>
        <v/>
      </c>
      <c r="Q156" s="101" t="str">
        <f t="shared" si="49"/>
        <v/>
      </c>
      <c r="R156" s="150" t="str">
        <f t="shared" si="50"/>
        <v/>
      </c>
      <c r="S156" s="158" t="str">
        <f t="shared" si="45"/>
        <v/>
      </c>
      <c r="T156" s="153">
        <f t="shared" si="51"/>
        <v>0</v>
      </c>
      <c r="U156" s="161" t="str">
        <f t="shared" si="52"/>
        <v/>
      </c>
      <c r="V156" s="162"/>
      <c r="W156" s="123"/>
      <c r="X156" s="122"/>
    </row>
    <row r="157" spans="1:24" x14ac:dyDescent="0.2">
      <c r="A157" s="102" t="str">
        <f>IF(ISBLANK('TAB-B. Zulässigkeitsprüfung'!A158),"",'TAB-B. Zulässigkeitsprüfung'!A158)</f>
        <v/>
      </c>
      <c r="B157" s="147" t="str">
        <f>IF(ISBLANK('TAB-B. Zulässigkeitsprüfung'!C158),"",'TAB-B. Zulässigkeitsprüfung'!C158)</f>
        <v/>
      </c>
      <c r="C157" s="148" t="str">
        <f>IF(ISBLANK('TAB-B. Zulässigkeitsprüfung'!D158),"",'TAB-B. Zulässigkeitsprüfung'!D158)</f>
        <v/>
      </c>
      <c r="D157" s="179"/>
      <c r="E157" s="147" t="str">
        <f t="shared" si="46"/>
        <v/>
      </c>
      <c r="F157" s="148" t="str">
        <f t="shared" si="47"/>
        <v/>
      </c>
      <c r="G157" s="149"/>
      <c r="H157" s="150" t="str">
        <f t="shared" si="40"/>
        <v/>
      </c>
      <c r="I157" s="151" t="str">
        <f t="shared" si="41"/>
        <v/>
      </c>
      <c r="J157" s="152" t="str">
        <f t="shared" si="42"/>
        <v/>
      </c>
      <c r="K157" s="153" t="str">
        <f t="shared" si="43"/>
        <v/>
      </c>
      <c r="L157" s="154" t="str">
        <f>IF(ISBLANK('TAB-B. Zulässigkeitsprüfung'!G158),"",'TAB-B. Zulässigkeitsprüfung'!G158)</f>
        <v/>
      </c>
      <c r="M157" s="155" t="str">
        <f>IF(ISBLANK('TAB-B. Zulässigkeitsprüfung'!H158),"",'TAB-B. Zulässigkeitsprüfung'!H158)</f>
        <v/>
      </c>
      <c r="N157" s="157"/>
      <c r="O157" s="151">
        <f t="shared" si="48"/>
        <v>0</v>
      </c>
      <c r="P157" s="153" t="str">
        <f t="shared" si="44"/>
        <v/>
      </c>
      <c r="Q157" s="101" t="str">
        <f t="shared" si="49"/>
        <v/>
      </c>
      <c r="R157" s="150" t="str">
        <f t="shared" si="50"/>
        <v/>
      </c>
      <c r="S157" s="158" t="str">
        <f t="shared" si="45"/>
        <v/>
      </c>
      <c r="T157" s="153">
        <f t="shared" si="51"/>
        <v>0</v>
      </c>
      <c r="U157" s="161" t="str">
        <f t="shared" si="52"/>
        <v/>
      </c>
      <c r="V157" s="162"/>
      <c r="W157" s="123"/>
      <c r="X157" s="122"/>
    </row>
    <row r="158" spans="1:24" x14ac:dyDescent="0.2">
      <c r="A158" s="102" t="str">
        <f>IF(ISBLANK('TAB-B. Zulässigkeitsprüfung'!A159),"",'TAB-B. Zulässigkeitsprüfung'!A159)</f>
        <v/>
      </c>
      <c r="B158" s="147" t="str">
        <f>IF(ISBLANK('TAB-B. Zulässigkeitsprüfung'!C159),"",'TAB-B. Zulässigkeitsprüfung'!C159)</f>
        <v/>
      </c>
      <c r="C158" s="148" t="str">
        <f>IF(ISBLANK('TAB-B. Zulässigkeitsprüfung'!D159),"",'TAB-B. Zulässigkeitsprüfung'!D159)</f>
        <v/>
      </c>
      <c r="D158" s="179"/>
      <c r="E158" s="147" t="str">
        <f t="shared" si="46"/>
        <v/>
      </c>
      <c r="F158" s="148" t="str">
        <f t="shared" si="47"/>
        <v/>
      </c>
      <c r="G158" s="149"/>
      <c r="H158" s="150" t="str">
        <f t="shared" si="40"/>
        <v/>
      </c>
      <c r="I158" s="151" t="str">
        <f t="shared" si="41"/>
        <v/>
      </c>
      <c r="J158" s="152" t="str">
        <f t="shared" si="42"/>
        <v/>
      </c>
      <c r="K158" s="153" t="str">
        <f t="shared" si="43"/>
        <v/>
      </c>
      <c r="L158" s="154" t="str">
        <f>IF(ISBLANK('TAB-B. Zulässigkeitsprüfung'!G159),"",'TAB-B. Zulässigkeitsprüfung'!G159)</f>
        <v/>
      </c>
      <c r="M158" s="155" t="str">
        <f>IF(ISBLANK('TAB-B. Zulässigkeitsprüfung'!H159),"",'TAB-B. Zulässigkeitsprüfung'!H159)</f>
        <v/>
      </c>
      <c r="N158" s="157"/>
      <c r="O158" s="151">
        <f t="shared" si="48"/>
        <v>0</v>
      </c>
      <c r="P158" s="153" t="str">
        <f t="shared" si="44"/>
        <v/>
      </c>
      <c r="Q158" s="101" t="str">
        <f t="shared" si="49"/>
        <v/>
      </c>
      <c r="R158" s="150" t="str">
        <f t="shared" si="50"/>
        <v/>
      </c>
      <c r="S158" s="158" t="str">
        <f t="shared" si="45"/>
        <v/>
      </c>
      <c r="T158" s="153">
        <f t="shared" si="51"/>
        <v>0</v>
      </c>
      <c r="U158" s="161" t="str">
        <f t="shared" si="52"/>
        <v/>
      </c>
      <c r="V158" s="162"/>
      <c r="W158" s="123"/>
      <c r="X158" s="122"/>
    </row>
    <row r="159" spans="1:24" x14ac:dyDescent="0.2">
      <c r="A159" s="102" t="str">
        <f>IF(ISBLANK('TAB-B. Zulässigkeitsprüfung'!A160),"",'TAB-B. Zulässigkeitsprüfung'!A160)</f>
        <v/>
      </c>
      <c r="B159" s="147" t="str">
        <f>IF(ISBLANK('TAB-B. Zulässigkeitsprüfung'!C160),"",'TAB-B. Zulässigkeitsprüfung'!C160)</f>
        <v/>
      </c>
      <c r="C159" s="148" t="str">
        <f>IF(ISBLANK('TAB-B. Zulässigkeitsprüfung'!D160),"",'TAB-B. Zulässigkeitsprüfung'!D160)</f>
        <v/>
      </c>
      <c r="D159" s="179"/>
      <c r="E159" s="147" t="str">
        <f t="shared" si="46"/>
        <v/>
      </c>
      <c r="F159" s="148" t="str">
        <f t="shared" si="47"/>
        <v/>
      </c>
      <c r="G159" s="149"/>
      <c r="H159" s="150" t="str">
        <f t="shared" si="40"/>
        <v/>
      </c>
      <c r="I159" s="151" t="str">
        <f t="shared" si="41"/>
        <v/>
      </c>
      <c r="J159" s="152" t="str">
        <f t="shared" si="42"/>
        <v/>
      </c>
      <c r="K159" s="153" t="str">
        <f t="shared" si="43"/>
        <v/>
      </c>
      <c r="L159" s="154" t="str">
        <f>IF(ISBLANK('TAB-B. Zulässigkeitsprüfung'!G160),"",'TAB-B. Zulässigkeitsprüfung'!G160)</f>
        <v/>
      </c>
      <c r="M159" s="155" t="str">
        <f>IF(ISBLANK('TAB-B. Zulässigkeitsprüfung'!H160),"",'TAB-B. Zulässigkeitsprüfung'!H160)</f>
        <v/>
      </c>
      <c r="N159" s="157"/>
      <c r="O159" s="151">
        <f t="shared" si="48"/>
        <v>0</v>
      </c>
      <c r="P159" s="153" t="str">
        <f t="shared" si="44"/>
        <v/>
      </c>
      <c r="Q159" s="101" t="str">
        <f t="shared" si="49"/>
        <v/>
      </c>
      <c r="R159" s="150" t="str">
        <f t="shared" si="50"/>
        <v/>
      </c>
      <c r="S159" s="158" t="str">
        <f t="shared" si="45"/>
        <v/>
      </c>
      <c r="T159" s="153">
        <f t="shared" si="51"/>
        <v>0</v>
      </c>
      <c r="U159" s="161" t="str">
        <f t="shared" si="52"/>
        <v/>
      </c>
      <c r="V159" s="162"/>
      <c r="W159" s="123"/>
      <c r="X159" s="122"/>
    </row>
    <row r="160" spans="1:24" x14ac:dyDescent="0.2">
      <c r="A160" s="102" t="str">
        <f>IF(ISBLANK('TAB-B. Zulässigkeitsprüfung'!A161),"",'TAB-B. Zulässigkeitsprüfung'!A161)</f>
        <v/>
      </c>
      <c r="B160" s="147" t="str">
        <f>IF(ISBLANK('TAB-B. Zulässigkeitsprüfung'!C161),"",'TAB-B. Zulässigkeitsprüfung'!C161)</f>
        <v/>
      </c>
      <c r="C160" s="148" t="str">
        <f>IF(ISBLANK('TAB-B. Zulässigkeitsprüfung'!D161),"",'TAB-B. Zulässigkeitsprüfung'!D161)</f>
        <v/>
      </c>
      <c r="D160" s="179"/>
      <c r="E160" s="147" t="str">
        <f t="shared" si="46"/>
        <v/>
      </c>
      <c r="F160" s="148" t="str">
        <f t="shared" si="47"/>
        <v/>
      </c>
      <c r="G160" s="149"/>
      <c r="H160" s="150" t="str">
        <f t="shared" si="40"/>
        <v/>
      </c>
      <c r="I160" s="151" t="str">
        <f t="shared" si="41"/>
        <v/>
      </c>
      <c r="J160" s="152" t="str">
        <f t="shared" si="42"/>
        <v/>
      </c>
      <c r="K160" s="153" t="str">
        <f t="shared" si="43"/>
        <v/>
      </c>
      <c r="L160" s="154" t="str">
        <f>IF(ISBLANK('TAB-B. Zulässigkeitsprüfung'!G161),"",'TAB-B. Zulässigkeitsprüfung'!G161)</f>
        <v/>
      </c>
      <c r="M160" s="155" t="str">
        <f>IF(ISBLANK('TAB-B. Zulässigkeitsprüfung'!H161),"",'TAB-B. Zulässigkeitsprüfung'!H161)</f>
        <v/>
      </c>
      <c r="N160" s="157"/>
      <c r="O160" s="151">
        <f t="shared" si="48"/>
        <v>0</v>
      </c>
      <c r="P160" s="153" t="str">
        <f t="shared" si="44"/>
        <v/>
      </c>
      <c r="Q160" s="101" t="str">
        <f t="shared" si="49"/>
        <v/>
      </c>
      <c r="R160" s="150" t="str">
        <f t="shared" si="50"/>
        <v/>
      </c>
      <c r="S160" s="158" t="str">
        <f t="shared" si="45"/>
        <v/>
      </c>
      <c r="T160" s="153">
        <f t="shared" si="51"/>
        <v>0</v>
      </c>
      <c r="U160" s="161" t="str">
        <f t="shared" si="52"/>
        <v/>
      </c>
      <c r="V160" s="162"/>
      <c r="W160" s="123"/>
      <c r="X160" s="122"/>
    </row>
    <row r="161" spans="1:24" x14ac:dyDescent="0.2">
      <c r="A161" s="102" t="str">
        <f>IF(ISBLANK('TAB-B. Zulässigkeitsprüfung'!A162),"",'TAB-B. Zulässigkeitsprüfung'!A162)</f>
        <v/>
      </c>
      <c r="B161" s="147" t="str">
        <f>IF(ISBLANK('TAB-B. Zulässigkeitsprüfung'!C162),"",'TAB-B. Zulässigkeitsprüfung'!C162)</f>
        <v/>
      </c>
      <c r="C161" s="148" t="str">
        <f>IF(ISBLANK('TAB-B. Zulässigkeitsprüfung'!D162),"",'TAB-B. Zulässigkeitsprüfung'!D162)</f>
        <v/>
      </c>
      <c r="D161" s="179"/>
      <c r="E161" s="147" t="str">
        <f t="shared" si="46"/>
        <v/>
      </c>
      <c r="F161" s="148" t="str">
        <f t="shared" si="47"/>
        <v/>
      </c>
      <c r="G161" s="149"/>
      <c r="H161" s="150" t="str">
        <f t="shared" si="40"/>
        <v/>
      </c>
      <c r="I161" s="151" t="str">
        <f t="shared" si="41"/>
        <v/>
      </c>
      <c r="J161" s="152" t="str">
        <f t="shared" si="42"/>
        <v/>
      </c>
      <c r="K161" s="153" t="str">
        <f t="shared" si="43"/>
        <v/>
      </c>
      <c r="L161" s="154" t="str">
        <f>IF(ISBLANK('TAB-B. Zulässigkeitsprüfung'!G162),"",'TAB-B. Zulässigkeitsprüfung'!G162)</f>
        <v/>
      </c>
      <c r="M161" s="155" t="str">
        <f>IF(ISBLANK('TAB-B. Zulässigkeitsprüfung'!H162),"",'TAB-B. Zulässigkeitsprüfung'!H162)</f>
        <v/>
      </c>
      <c r="N161" s="157"/>
      <c r="O161" s="151">
        <f t="shared" si="48"/>
        <v>0</v>
      </c>
      <c r="P161" s="153" t="str">
        <f t="shared" si="44"/>
        <v/>
      </c>
      <c r="Q161" s="101" t="str">
        <f t="shared" si="49"/>
        <v/>
      </c>
      <c r="R161" s="150" t="str">
        <f t="shared" si="50"/>
        <v/>
      </c>
      <c r="S161" s="158" t="str">
        <f t="shared" si="45"/>
        <v/>
      </c>
      <c r="T161" s="153">
        <f t="shared" si="51"/>
        <v>0</v>
      </c>
      <c r="U161" s="161" t="str">
        <f t="shared" si="52"/>
        <v/>
      </c>
      <c r="V161" s="162"/>
      <c r="W161" s="123"/>
      <c r="X161" s="122"/>
    </row>
    <row r="162" spans="1:24" x14ac:dyDescent="0.2">
      <c r="A162" s="102" t="str">
        <f>IF(ISBLANK('TAB-B. Zulässigkeitsprüfung'!A163),"",'TAB-B. Zulässigkeitsprüfung'!A163)</f>
        <v/>
      </c>
      <c r="B162" s="147" t="str">
        <f>IF(ISBLANK('TAB-B. Zulässigkeitsprüfung'!C163),"",'TAB-B. Zulässigkeitsprüfung'!C163)</f>
        <v/>
      </c>
      <c r="C162" s="148" t="str">
        <f>IF(ISBLANK('TAB-B. Zulässigkeitsprüfung'!D163),"",'TAB-B. Zulässigkeitsprüfung'!D163)</f>
        <v/>
      </c>
      <c r="D162" s="179"/>
      <c r="E162" s="147" t="str">
        <f t="shared" si="46"/>
        <v/>
      </c>
      <c r="F162" s="148" t="str">
        <f t="shared" si="47"/>
        <v/>
      </c>
      <c r="G162" s="149"/>
      <c r="H162" s="150" t="str">
        <f t="shared" si="40"/>
        <v/>
      </c>
      <c r="I162" s="151" t="str">
        <f t="shared" si="41"/>
        <v/>
      </c>
      <c r="J162" s="152" t="str">
        <f t="shared" si="42"/>
        <v/>
      </c>
      <c r="K162" s="153" t="str">
        <f t="shared" si="43"/>
        <v/>
      </c>
      <c r="L162" s="154" t="str">
        <f>IF(ISBLANK('TAB-B. Zulässigkeitsprüfung'!G163),"",'TAB-B. Zulässigkeitsprüfung'!G163)</f>
        <v/>
      </c>
      <c r="M162" s="155" t="str">
        <f>IF(ISBLANK('TAB-B. Zulässigkeitsprüfung'!H163),"",'TAB-B. Zulässigkeitsprüfung'!H163)</f>
        <v/>
      </c>
      <c r="N162" s="157"/>
      <c r="O162" s="151">
        <f t="shared" si="48"/>
        <v>0</v>
      </c>
      <c r="P162" s="153" t="str">
        <f t="shared" si="44"/>
        <v/>
      </c>
      <c r="Q162" s="101" t="str">
        <f t="shared" si="49"/>
        <v/>
      </c>
      <c r="R162" s="150" t="str">
        <f t="shared" si="50"/>
        <v/>
      </c>
      <c r="S162" s="158" t="str">
        <f t="shared" si="45"/>
        <v/>
      </c>
      <c r="T162" s="153">
        <f t="shared" si="51"/>
        <v>0</v>
      </c>
      <c r="U162" s="161" t="str">
        <f t="shared" si="52"/>
        <v/>
      </c>
      <c r="V162" s="162"/>
      <c r="W162" s="123"/>
      <c r="X162" s="122"/>
    </row>
    <row r="163" spans="1:24" x14ac:dyDescent="0.2">
      <c r="A163" s="102" t="str">
        <f>IF(ISBLANK('TAB-B. Zulässigkeitsprüfung'!A164),"",'TAB-B. Zulässigkeitsprüfung'!A164)</f>
        <v/>
      </c>
      <c r="B163" s="147" t="str">
        <f>IF(ISBLANK('TAB-B. Zulässigkeitsprüfung'!C164),"",'TAB-B. Zulässigkeitsprüfung'!C164)</f>
        <v/>
      </c>
      <c r="C163" s="148" t="str">
        <f>IF(ISBLANK('TAB-B. Zulässigkeitsprüfung'!D164),"",'TAB-B. Zulässigkeitsprüfung'!D164)</f>
        <v/>
      </c>
      <c r="D163" s="179"/>
      <c r="E163" s="147" t="str">
        <f t="shared" si="46"/>
        <v/>
      </c>
      <c r="F163" s="148" t="str">
        <f t="shared" si="47"/>
        <v/>
      </c>
      <c r="G163" s="149"/>
      <c r="H163" s="150" t="str">
        <f t="shared" si="40"/>
        <v/>
      </c>
      <c r="I163" s="151" t="str">
        <f t="shared" si="41"/>
        <v/>
      </c>
      <c r="J163" s="152" t="str">
        <f t="shared" si="42"/>
        <v/>
      </c>
      <c r="K163" s="153" t="str">
        <f t="shared" si="43"/>
        <v/>
      </c>
      <c r="L163" s="154" t="str">
        <f>IF(ISBLANK('TAB-B. Zulässigkeitsprüfung'!G164),"",'TAB-B. Zulässigkeitsprüfung'!G164)</f>
        <v/>
      </c>
      <c r="M163" s="155" t="str">
        <f>IF(ISBLANK('TAB-B. Zulässigkeitsprüfung'!H164),"",'TAB-B. Zulässigkeitsprüfung'!H164)</f>
        <v/>
      </c>
      <c r="N163" s="157"/>
      <c r="O163" s="151">
        <f t="shared" si="48"/>
        <v>0</v>
      </c>
      <c r="P163" s="153" t="str">
        <f t="shared" si="44"/>
        <v/>
      </c>
      <c r="Q163" s="101" t="str">
        <f t="shared" si="49"/>
        <v/>
      </c>
      <c r="R163" s="150" t="str">
        <f t="shared" si="50"/>
        <v/>
      </c>
      <c r="S163" s="158" t="str">
        <f t="shared" si="45"/>
        <v/>
      </c>
      <c r="T163" s="153">
        <f t="shared" si="51"/>
        <v>0</v>
      </c>
      <c r="U163" s="161" t="str">
        <f t="shared" si="52"/>
        <v/>
      </c>
      <c r="V163" s="162"/>
      <c r="W163" s="123"/>
      <c r="X163" s="122"/>
    </row>
    <row r="164" spans="1:24" x14ac:dyDescent="0.2">
      <c r="A164" s="102" t="str">
        <f>IF(ISBLANK('TAB-B. Zulässigkeitsprüfung'!A165),"",'TAB-B. Zulässigkeitsprüfung'!A165)</f>
        <v/>
      </c>
      <c r="B164" s="147" t="str">
        <f>IF(ISBLANK('TAB-B. Zulässigkeitsprüfung'!C165),"",'TAB-B. Zulässigkeitsprüfung'!C165)</f>
        <v/>
      </c>
      <c r="C164" s="148" t="str">
        <f>IF(ISBLANK('TAB-B. Zulässigkeitsprüfung'!D165),"",'TAB-B. Zulässigkeitsprüfung'!D165)</f>
        <v/>
      </c>
      <c r="D164" s="179"/>
      <c r="E164" s="147" t="str">
        <f t="shared" si="46"/>
        <v/>
      </c>
      <c r="F164" s="148" t="str">
        <f t="shared" si="47"/>
        <v/>
      </c>
      <c r="G164" s="149"/>
      <c r="H164" s="150" t="str">
        <f t="shared" si="40"/>
        <v/>
      </c>
      <c r="I164" s="151" t="str">
        <f t="shared" si="41"/>
        <v/>
      </c>
      <c r="J164" s="152" t="str">
        <f t="shared" si="42"/>
        <v/>
      </c>
      <c r="K164" s="153" t="str">
        <f t="shared" si="43"/>
        <v/>
      </c>
      <c r="L164" s="154" t="str">
        <f>IF(ISBLANK('TAB-B. Zulässigkeitsprüfung'!G165),"",'TAB-B. Zulässigkeitsprüfung'!G165)</f>
        <v/>
      </c>
      <c r="M164" s="155" t="str">
        <f>IF(ISBLANK('TAB-B. Zulässigkeitsprüfung'!H165),"",'TAB-B. Zulässigkeitsprüfung'!H165)</f>
        <v/>
      </c>
      <c r="N164" s="157"/>
      <c r="O164" s="151">
        <f t="shared" si="48"/>
        <v>0</v>
      </c>
      <c r="P164" s="153" t="str">
        <f t="shared" si="44"/>
        <v/>
      </c>
      <c r="Q164" s="101" t="str">
        <f t="shared" si="49"/>
        <v/>
      </c>
      <c r="R164" s="150" t="str">
        <f t="shared" si="50"/>
        <v/>
      </c>
      <c r="S164" s="158" t="str">
        <f t="shared" si="45"/>
        <v/>
      </c>
      <c r="T164" s="153">
        <f t="shared" si="51"/>
        <v>0</v>
      </c>
      <c r="U164" s="161" t="str">
        <f t="shared" si="52"/>
        <v/>
      </c>
      <c r="V164" s="162"/>
      <c r="W164" s="123"/>
      <c r="X164" s="122"/>
    </row>
    <row r="165" spans="1:24" x14ac:dyDescent="0.2">
      <c r="A165" s="102" t="str">
        <f>IF(ISBLANK('TAB-B. Zulässigkeitsprüfung'!A166),"",'TAB-B. Zulässigkeitsprüfung'!A166)</f>
        <v/>
      </c>
      <c r="B165" s="147" t="str">
        <f>IF(ISBLANK('TAB-B. Zulässigkeitsprüfung'!C166),"",'TAB-B. Zulässigkeitsprüfung'!C166)</f>
        <v/>
      </c>
      <c r="C165" s="148" t="str">
        <f>IF(ISBLANK('TAB-B. Zulässigkeitsprüfung'!D166),"",'TAB-B. Zulässigkeitsprüfung'!D166)</f>
        <v/>
      </c>
      <c r="D165" s="179"/>
      <c r="E165" s="147" t="str">
        <f t="shared" si="46"/>
        <v/>
      </c>
      <c r="F165" s="148" t="str">
        <f t="shared" si="47"/>
        <v/>
      </c>
      <c r="G165" s="149"/>
      <c r="H165" s="150" t="str">
        <f t="shared" si="40"/>
        <v/>
      </c>
      <c r="I165" s="151" t="str">
        <f t="shared" si="41"/>
        <v/>
      </c>
      <c r="J165" s="152" t="str">
        <f t="shared" si="42"/>
        <v/>
      </c>
      <c r="K165" s="153" t="str">
        <f t="shared" si="43"/>
        <v/>
      </c>
      <c r="L165" s="154" t="str">
        <f>IF(ISBLANK('TAB-B. Zulässigkeitsprüfung'!G166),"",'TAB-B. Zulässigkeitsprüfung'!G166)</f>
        <v/>
      </c>
      <c r="M165" s="155" t="str">
        <f>IF(ISBLANK('TAB-B. Zulässigkeitsprüfung'!H166),"",'TAB-B. Zulässigkeitsprüfung'!H166)</f>
        <v/>
      </c>
      <c r="N165" s="157"/>
      <c r="O165" s="151">
        <f t="shared" si="48"/>
        <v>0</v>
      </c>
      <c r="P165" s="153" t="str">
        <f t="shared" si="44"/>
        <v/>
      </c>
      <c r="Q165" s="101" t="str">
        <f t="shared" si="49"/>
        <v/>
      </c>
      <c r="R165" s="150" t="str">
        <f t="shared" si="50"/>
        <v/>
      </c>
      <c r="S165" s="158" t="str">
        <f t="shared" si="45"/>
        <v/>
      </c>
      <c r="T165" s="153">
        <f t="shared" si="51"/>
        <v>0</v>
      </c>
      <c r="U165" s="161" t="str">
        <f t="shared" si="52"/>
        <v/>
      </c>
      <c r="V165" s="162"/>
      <c r="W165" s="123"/>
      <c r="X165" s="122"/>
    </row>
    <row r="166" spans="1:24" x14ac:dyDescent="0.2">
      <c r="A166" s="102" t="str">
        <f>IF(ISBLANK('TAB-B. Zulässigkeitsprüfung'!A167),"",'TAB-B. Zulässigkeitsprüfung'!A167)</f>
        <v/>
      </c>
      <c r="B166" s="147" t="str">
        <f>IF(ISBLANK('TAB-B. Zulässigkeitsprüfung'!C167),"",'TAB-B. Zulässigkeitsprüfung'!C167)</f>
        <v/>
      </c>
      <c r="C166" s="148" t="str">
        <f>IF(ISBLANK('TAB-B. Zulässigkeitsprüfung'!D167),"",'TAB-B. Zulässigkeitsprüfung'!D167)</f>
        <v/>
      </c>
      <c r="D166" s="179"/>
      <c r="E166" s="147" t="str">
        <f t="shared" si="46"/>
        <v/>
      </c>
      <c r="F166" s="148" t="str">
        <f t="shared" si="47"/>
        <v/>
      </c>
      <c r="G166" s="149"/>
      <c r="H166" s="150" t="str">
        <f t="shared" si="40"/>
        <v/>
      </c>
      <c r="I166" s="151" t="str">
        <f t="shared" si="41"/>
        <v/>
      </c>
      <c r="J166" s="152" t="str">
        <f t="shared" si="42"/>
        <v/>
      </c>
      <c r="K166" s="153" t="str">
        <f t="shared" si="43"/>
        <v/>
      </c>
      <c r="L166" s="154" t="str">
        <f>IF(ISBLANK('TAB-B. Zulässigkeitsprüfung'!G167),"",'TAB-B. Zulässigkeitsprüfung'!G167)</f>
        <v/>
      </c>
      <c r="M166" s="155" t="str">
        <f>IF(ISBLANK('TAB-B. Zulässigkeitsprüfung'!H167),"",'TAB-B. Zulässigkeitsprüfung'!H167)</f>
        <v/>
      </c>
      <c r="N166" s="157"/>
      <c r="O166" s="151">
        <f t="shared" si="48"/>
        <v>0</v>
      </c>
      <c r="P166" s="153" t="str">
        <f t="shared" si="44"/>
        <v/>
      </c>
      <c r="Q166" s="101" t="str">
        <f t="shared" si="49"/>
        <v/>
      </c>
      <c r="R166" s="150" t="str">
        <f t="shared" si="50"/>
        <v/>
      </c>
      <c r="S166" s="158" t="str">
        <f t="shared" si="45"/>
        <v/>
      </c>
      <c r="T166" s="153">
        <f t="shared" si="51"/>
        <v>0</v>
      </c>
      <c r="U166" s="161" t="str">
        <f t="shared" si="52"/>
        <v/>
      </c>
      <c r="V166" s="162"/>
      <c r="W166" s="123"/>
      <c r="X166" s="122"/>
    </row>
    <row r="167" spans="1:24" x14ac:dyDescent="0.2">
      <c r="A167" s="102" t="str">
        <f>IF(ISBLANK('TAB-B. Zulässigkeitsprüfung'!A168),"",'TAB-B. Zulässigkeitsprüfung'!A168)</f>
        <v/>
      </c>
      <c r="B167" s="147" t="str">
        <f>IF(ISBLANK('TAB-B. Zulässigkeitsprüfung'!C168),"",'TAB-B. Zulässigkeitsprüfung'!C168)</f>
        <v/>
      </c>
      <c r="C167" s="148" t="str">
        <f>IF(ISBLANK('TAB-B. Zulässigkeitsprüfung'!D168),"",'TAB-B. Zulässigkeitsprüfung'!D168)</f>
        <v/>
      </c>
      <c r="D167" s="179"/>
      <c r="E167" s="147" t="str">
        <f t="shared" si="46"/>
        <v/>
      </c>
      <c r="F167" s="148" t="str">
        <f t="shared" si="47"/>
        <v/>
      </c>
      <c r="G167" s="149"/>
      <c r="H167" s="150" t="str">
        <f t="shared" si="40"/>
        <v/>
      </c>
      <c r="I167" s="151" t="str">
        <f t="shared" si="41"/>
        <v/>
      </c>
      <c r="J167" s="152" t="str">
        <f t="shared" si="42"/>
        <v/>
      </c>
      <c r="K167" s="153" t="str">
        <f t="shared" si="43"/>
        <v/>
      </c>
      <c r="L167" s="154" t="str">
        <f>IF(ISBLANK('TAB-B. Zulässigkeitsprüfung'!G168),"",'TAB-B. Zulässigkeitsprüfung'!G168)</f>
        <v/>
      </c>
      <c r="M167" s="155" t="str">
        <f>IF(ISBLANK('TAB-B. Zulässigkeitsprüfung'!H168),"",'TAB-B. Zulässigkeitsprüfung'!H168)</f>
        <v/>
      </c>
      <c r="N167" s="157"/>
      <c r="O167" s="151">
        <f t="shared" si="48"/>
        <v>0</v>
      </c>
      <c r="P167" s="153" t="str">
        <f t="shared" si="44"/>
        <v/>
      </c>
      <c r="Q167" s="101" t="str">
        <f t="shared" si="49"/>
        <v/>
      </c>
      <c r="R167" s="150" t="str">
        <f t="shared" si="50"/>
        <v/>
      </c>
      <c r="S167" s="158" t="str">
        <f t="shared" si="45"/>
        <v/>
      </c>
      <c r="T167" s="153">
        <f t="shared" si="51"/>
        <v>0</v>
      </c>
      <c r="U167" s="161" t="str">
        <f t="shared" si="52"/>
        <v/>
      </c>
      <c r="V167" s="162"/>
      <c r="W167" s="123"/>
      <c r="X167" s="122"/>
    </row>
    <row r="168" spans="1:24" x14ac:dyDescent="0.2">
      <c r="A168" s="102" t="str">
        <f>IF(ISBLANK('TAB-B. Zulässigkeitsprüfung'!A169),"",'TAB-B. Zulässigkeitsprüfung'!A169)</f>
        <v/>
      </c>
      <c r="B168" s="147" t="str">
        <f>IF(ISBLANK('TAB-B. Zulässigkeitsprüfung'!C169),"",'TAB-B. Zulässigkeitsprüfung'!C169)</f>
        <v/>
      </c>
      <c r="C168" s="148" t="str">
        <f>IF(ISBLANK('TAB-B. Zulässigkeitsprüfung'!D169),"",'TAB-B. Zulässigkeitsprüfung'!D169)</f>
        <v/>
      </c>
      <c r="D168" s="179"/>
      <c r="E168" s="147" t="str">
        <f t="shared" si="46"/>
        <v/>
      </c>
      <c r="F168" s="148" t="str">
        <f t="shared" si="47"/>
        <v/>
      </c>
      <c r="G168" s="149"/>
      <c r="H168" s="150" t="str">
        <f t="shared" si="40"/>
        <v/>
      </c>
      <c r="I168" s="151" t="str">
        <f t="shared" si="41"/>
        <v/>
      </c>
      <c r="J168" s="152" t="str">
        <f t="shared" si="42"/>
        <v/>
      </c>
      <c r="K168" s="153" t="str">
        <f t="shared" si="43"/>
        <v/>
      </c>
      <c r="L168" s="154" t="str">
        <f>IF(ISBLANK('TAB-B. Zulässigkeitsprüfung'!G169),"",'TAB-B. Zulässigkeitsprüfung'!G169)</f>
        <v/>
      </c>
      <c r="M168" s="155" t="str">
        <f>IF(ISBLANK('TAB-B. Zulässigkeitsprüfung'!H169),"",'TAB-B. Zulässigkeitsprüfung'!H169)</f>
        <v/>
      </c>
      <c r="N168" s="157"/>
      <c r="O168" s="151">
        <f t="shared" si="48"/>
        <v>0</v>
      </c>
      <c r="P168" s="153" t="str">
        <f t="shared" si="44"/>
        <v/>
      </c>
      <c r="Q168" s="101" t="str">
        <f t="shared" si="49"/>
        <v/>
      </c>
      <c r="R168" s="150" t="str">
        <f t="shared" si="50"/>
        <v/>
      </c>
      <c r="S168" s="158" t="str">
        <f t="shared" si="45"/>
        <v/>
      </c>
      <c r="T168" s="153">
        <f t="shared" si="51"/>
        <v>0</v>
      </c>
      <c r="U168" s="161" t="str">
        <f t="shared" si="52"/>
        <v/>
      </c>
      <c r="V168" s="162"/>
      <c r="W168" s="123"/>
      <c r="X168" s="122"/>
    </row>
    <row r="169" spans="1:24" x14ac:dyDescent="0.2">
      <c r="A169" s="102" t="str">
        <f>IF(ISBLANK('TAB-B. Zulässigkeitsprüfung'!A170),"",'TAB-B. Zulässigkeitsprüfung'!A170)</f>
        <v/>
      </c>
      <c r="B169" s="147" t="str">
        <f>IF(ISBLANK('TAB-B. Zulässigkeitsprüfung'!C170),"",'TAB-B. Zulässigkeitsprüfung'!C170)</f>
        <v/>
      </c>
      <c r="C169" s="148" t="str">
        <f>IF(ISBLANK('TAB-B. Zulässigkeitsprüfung'!D170),"",'TAB-B. Zulässigkeitsprüfung'!D170)</f>
        <v/>
      </c>
      <c r="D169" s="179"/>
      <c r="E169" s="147" t="str">
        <f t="shared" si="46"/>
        <v/>
      </c>
      <c r="F169" s="148" t="str">
        <f t="shared" si="47"/>
        <v/>
      </c>
      <c r="G169" s="149"/>
      <c r="H169" s="150" t="str">
        <f t="shared" si="40"/>
        <v/>
      </c>
      <c r="I169" s="151" t="str">
        <f t="shared" si="41"/>
        <v/>
      </c>
      <c r="J169" s="152" t="str">
        <f t="shared" si="42"/>
        <v/>
      </c>
      <c r="K169" s="153" t="str">
        <f t="shared" si="43"/>
        <v/>
      </c>
      <c r="L169" s="154" t="str">
        <f>IF(ISBLANK('TAB-B. Zulässigkeitsprüfung'!G170),"",'TAB-B. Zulässigkeitsprüfung'!G170)</f>
        <v/>
      </c>
      <c r="M169" s="155" t="str">
        <f>IF(ISBLANK('TAB-B. Zulässigkeitsprüfung'!H170),"",'TAB-B. Zulässigkeitsprüfung'!H170)</f>
        <v/>
      </c>
      <c r="N169" s="157"/>
      <c r="O169" s="151">
        <f t="shared" si="48"/>
        <v>0</v>
      </c>
      <c r="P169" s="153" t="str">
        <f t="shared" si="44"/>
        <v/>
      </c>
      <c r="Q169" s="101" t="str">
        <f t="shared" si="49"/>
        <v/>
      </c>
      <c r="R169" s="150" t="str">
        <f t="shared" si="50"/>
        <v/>
      </c>
      <c r="S169" s="158" t="str">
        <f t="shared" si="45"/>
        <v/>
      </c>
      <c r="T169" s="153">
        <f t="shared" si="51"/>
        <v>0</v>
      </c>
      <c r="U169" s="161" t="str">
        <f t="shared" si="52"/>
        <v/>
      </c>
      <c r="V169" s="162"/>
      <c r="W169" s="123"/>
      <c r="X169" s="122"/>
    </row>
    <row r="170" spans="1:24" x14ac:dyDescent="0.2">
      <c r="A170" s="102" t="str">
        <f>IF(ISBLANK('TAB-B. Zulässigkeitsprüfung'!A171),"",'TAB-B. Zulässigkeitsprüfung'!A171)</f>
        <v/>
      </c>
      <c r="B170" s="147" t="str">
        <f>IF(ISBLANK('TAB-B. Zulässigkeitsprüfung'!C171),"",'TAB-B. Zulässigkeitsprüfung'!C171)</f>
        <v/>
      </c>
      <c r="C170" s="148" t="str">
        <f>IF(ISBLANK('TAB-B. Zulässigkeitsprüfung'!D171),"",'TAB-B. Zulässigkeitsprüfung'!D171)</f>
        <v/>
      </c>
      <c r="D170" s="179"/>
      <c r="E170" s="147" t="str">
        <f t="shared" si="46"/>
        <v/>
      </c>
      <c r="F170" s="148" t="str">
        <f t="shared" si="47"/>
        <v/>
      </c>
      <c r="G170" s="149"/>
      <c r="H170" s="150" t="str">
        <f t="shared" si="40"/>
        <v/>
      </c>
      <c r="I170" s="151" t="str">
        <f t="shared" si="41"/>
        <v/>
      </c>
      <c r="J170" s="152" t="str">
        <f t="shared" si="42"/>
        <v/>
      </c>
      <c r="K170" s="153" t="str">
        <f t="shared" si="43"/>
        <v/>
      </c>
      <c r="L170" s="154" t="str">
        <f>IF(ISBLANK('TAB-B. Zulässigkeitsprüfung'!G171),"",'TAB-B. Zulässigkeitsprüfung'!G171)</f>
        <v/>
      </c>
      <c r="M170" s="155" t="str">
        <f>IF(ISBLANK('TAB-B. Zulässigkeitsprüfung'!H171),"",'TAB-B. Zulässigkeitsprüfung'!H171)</f>
        <v/>
      </c>
      <c r="N170" s="157"/>
      <c r="O170" s="151">
        <f t="shared" si="48"/>
        <v>0</v>
      </c>
      <c r="P170" s="153" t="str">
        <f t="shared" si="44"/>
        <v/>
      </c>
      <c r="Q170" s="101" t="str">
        <f t="shared" si="49"/>
        <v/>
      </c>
      <c r="R170" s="150" t="str">
        <f t="shared" si="50"/>
        <v/>
      </c>
      <c r="S170" s="158" t="str">
        <f t="shared" si="45"/>
        <v/>
      </c>
      <c r="T170" s="153">
        <f t="shared" si="51"/>
        <v>0</v>
      </c>
      <c r="U170" s="161" t="str">
        <f t="shared" si="52"/>
        <v/>
      </c>
      <c r="V170" s="162"/>
      <c r="W170" s="123"/>
      <c r="X170" s="122"/>
    </row>
    <row r="171" spans="1:24" x14ac:dyDescent="0.2">
      <c r="A171" s="102" t="str">
        <f>IF(ISBLANK('TAB-B. Zulässigkeitsprüfung'!A172),"",'TAB-B. Zulässigkeitsprüfung'!A172)</f>
        <v/>
      </c>
      <c r="B171" s="147" t="str">
        <f>IF(ISBLANK('TAB-B. Zulässigkeitsprüfung'!C172),"",'TAB-B. Zulässigkeitsprüfung'!C172)</f>
        <v/>
      </c>
      <c r="C171" s="148" t="str">
        <f>IF(ISBLANK('TAB-B. Zulässigkeitsprüfung'!D172),"",'TAB-B. Zulässigkeitsprüfung'!D172)</f>
        <v/>
      </c>
      <c r="D171" s="179"/>
      <c r="E171" s="147" t="str">
        <f t="shared" si="46"/>
        <v/>
      </c>
      <c r="F171" s="148" t="str">
        <f t="shared" si="47"/>
        <v/>
      </c>
      <c r="G171" s="149"/>
      <c r="H171" s="150" t="str">
        <f t="shared" si="40"/>
        <v/>
      </c>
      <c r="I171" s="151" t="str">
        <f t="shared" si="41"/>
        <v/>
      </c>
      <c r="J171" s="152" t="str">
        <f t="shared" si="42"/>
        <v/>
      </c>
      <c r="K171" s="153" t="str">
        <f t="shared" si="43"/>
        <v/>
      </c>
      <c r="L171" s="154" t="str">
        <f>IF(ISBLANK('TAB-B. Zulässigkeitsprüfung'!G172),"",'TAB-B. Zulässigkeitsprüfung'!G172)</f>
        <v/>
      </c>
      <c r="M171" s="155" t="str">
        <f>IF(ISBLANK('TAB-B. Zulässigkeitsprüfung'!H172),"",'TAB-B. Zulässigkeitsprüfung'!H172)</f>
        <v/>
      </c>
      <c r="N171" s="157"/>
      <c r="O171" s="151">
        <f t="shared" si="48"/>
        <v>0</v>
      </c>
      <c r="P171" s="153" t="str">
        <f t="shared" si="44"/>
        <v/>
      </c>
      <c r="Q171" s="101" t="str">
        <f t="shared" si="49"/>
        <v/>
      </c>
      <c r="R171" s="150" t="str">
        <f t="shared" si="50"/>
        <v/>
      </c>
      <c r="S171" s="158" t="str">
        <f t="shared" si="45"/>
        <v/>
      </c>
      <c r="T171" s="153">
        <f t="shared" si="51"/>
        <v>0</v>
      </c>
      <c r="U171" s="161" t="str">
        <f t="shared" si="52"/>
        <v/>
      </c>
      <c r="V171" s="162"/>
      <c r="W171" s="123"/>
      <c r="X171" s="122"/>
    </row>
    <row r="172" spans="1:24" x14ac:dyDescent="0.2">
      <c r="A172" s="102" t="str">
        <f>IF(ISBLANK('TAB-B. Zulässigkeitsprüfung'!A173),"",'TAB-B. Zulässigkeitsprüfung'!A173)</f>
        <v/>
      </c>
      <c r="B172" s="147" t="str">
        <f>IF(ISBLANK('TAB-B. Zulässigkeitsprüfung'!C173),"",'TAB-B. Zulässigkeitsprüfung'!C173)</f>
        <v/>
      </c>
      <c r="C172" s="148" t="str">
        <f>IF(ISBLANK('TAB-B. Zulässigkeitsprüfung'!D173),"",'TAB-B. Zulässigkeitsprüfung'!D173)</f>
        <v/>
      </c>
      <c r="D172" s="179"/>
      <c r="E172" s="147" t="str">
        <f t="shared" si="46"/>
        <v/>
      </c>
      <c r="F172" s="148" t="str">
        <f t="shared" si="47"/>
        <v/>
      </c>
      <c r="G172" s="149"/>
      <c r="H172" s="150" t="str">
        <f t="shared" si="40"/>
        <v/>
      </c>
      <c r="I172" s="151" t="str">
        <f t="shared" si="41"/>
        <v/>
      </c>
      <c r="J172" s="152" t="str">
        <f t="shared" si="42"/>
        <v/>
      </c>
      <c r="K172" s="153" t="str">
        <f t="shared" si="43"/>
        <v/>
      </c>
      <c r="L172" s="154" t="str">
        <f>IF(ISBLANK('TAB-B. Zulässigkeitsprüfung'!G173),"",'TAB-B. Zulässigkeitsprüfung'!G173)</f>
        <v/>
      </c>
      <c r="M172" s="155" t="str">
        <f>IF(ISBLANK('TAB-B. Zulässigkeitsprüfung'!H173),"",'TAB-B. Zulässigkeitsprüfung'!H173)</f>
        <v/>
      </c>
      <c r="N172" s="157"/>
      <c r="O172" s="151">
        <f t="shared" si="48"/>
        <v>0</v>
      </c>
      <c r="P172" s="153" t="str">
        <f t="shared" si="44"/>
        <v/>
      </c>
      <c r="Q172" s="101" t="str">
        <f t="shared" si="49"/>
        <v/>
      </c>
      <c r="R172" s="150" t="str">
        <f t="shared" si="50"/>
        <v/>
      </c>
      <c r="S172" s="158" t="str">
        <f t="shared" si="45"/>
        <v/>
      </c>
      <c r="T172" s="153">
        <f t="shared" si="51"/>
        <v>0</v>
      </c>
      <c r="U172" s="161" t="str">
        <f t="shared" si="52"/>
        <v/>
      </c>
      <c r="V172" s="162"/>
      <c r="W172" s="123"/>
      <c r="X172" s="122"/>
    </row>
    <row r="173" spans="1:24" x14ac:dyDescent="0.2">
      <c r="A173" s="102" t="str">
        <f>IF(ISBLANK('TAB-B. Zulässigkeitsprüfung'!A174),"",'TAB-B. Zulässigkeitsprüfung'!A174)</f>
        <v/>
      </c>
      <c r="B173" s="147" t="str">
        <f>IF(ISBLANK('TAB-B. Zulässigkeitsprüfung'!C174),"",'TAB-B. Zulässigkeitsprüfung'!C174)</f>
        <v/>
      </c>
      <c r="C173" s="148" t="str">
        <f>IF(ISBLANK('TAB-B. Zulässigkeitsprüfung'!D174),"",'TAB-B. Zulässigkeitsprüfung'!D174)</f>
        <v/>
      </c>
      <c r="D173" s="179"/>
      <c r="E173" s="147" t="str">
        <f t="shared" si="46"/>
        <v/>
      </c>
      <c r="F173" s="148" t="str">
        <f t="shared" si="47"/>
        <v/>
      </c>
      <c r="G173" s="149"/>
      <c r="H173" s="150" t="str">
        <f t="shared" si="40"/>
        <v/>
      </c>
      <c r="I173" s="151" t="str">
        <f t="shared" si="41"/>
        <v/>
      </c>
      <c r="J173" s="152" t="str">
        <f t="shared" si="42"/>
        <v/>
      </c>
      <c r="K173" s="153" t="str">
        <f t="shared" si="43"/>
        <v/>
      </c>
      <c r="L173" s="154" t="str">
        <f>IF(ISBLANK('TAB-B. Zulässigkeitsprüfung'!G174),"",'TAB-B. Zulässigkeitsprüfung'!G174)</f>
        <v/>
      </c>
      <c r="M173" s="155" t="str">
        <f>IF(ISBLANK('TAB-B. Zulässigkeitsprüfung'!H174),"",'TAB-B. Zulässigkeitsprüfung'!H174)</f>
        <v/>
      </c>
      <c r="N173" s="157"/>
      <c r="O173" s="151">
        <f t="shared" si="48"/>
        <v>0</v>
      </c>
      <c r="P173" s="153" t="str">
        <f t="shared" si="44"/>
        <v/>
      </c>
      <c r="Q173" s="101" t="str">
        <f t="shared" si="49"/>
        <v/>
      </c>
      <c r="R173" s="150" t="str">
        <f t="shared" si="50"/>
        <v/>
      </c>
      <c r="S173" s="158" t="str">
        <f t="shared" si="45"/>
        <v/>
      </c>
      <c r="T173" s="153">
        <f t="shared" si="51"/>
        <v>0</v>
      </c>
      <c r="U173" s="161" t="str">
        <f t="shared" si="52"/>
        <v/>
      </c>
      <c r="V173" s="162"/>
      <c r="W173" s="123"/>
      <c r="X173" s="122"/>
    </row>
    <row r="174" spans="1:24" x14ac:dyDescent="0.2">
      <c r="A174" s="102" t="str">
        <f>IF(ISBLANK('TAB-B. Zulässigkeitsprüfung'!A175),"",'TAB-B. Zulässigkeitsprüfung'!A175)</f>
        <v/>
      </c>
      <c r="B174" s="147" t="str">
        <f>IF(ISBLANK('TAB-B. Zulässigkeitsprüfung'!C175),"",'TAB-B. Zulässigkeitsprüfung'!C175)</f>
        <v/>
      </c>
      <c r="C174" s="148" t="str">
        <f>IF(ISBLANK('TAB-B. Zulässigkeitsprüfung'!D175),"",'TAB-B. Zulässigkeitsprüfung'!D175)</f>
        <v/>
      </c>
      <c r="D174" s="179"/>
      <c r="E174" s="147" t="str">
        <f t="shared" si="46"/>
        <v/>
      </c>
      <c r="F174" s="148" t="str">
        <f t="shared" si="47"/>
        <v/>
      </c>
      <c r="G174" s="149"/>
      <c r="H174" s="150" t="str">
        <f t="shared" si="40"/>
        <v/>
      </c>
      <c r="I174" s="151" t="str">
        <f t="shared" si="41"/>
        <v/>
      </c>
      <c r="J174" s="152" t="str">
        <f t="shared" si="42"/>
        <v/>
      </c>
      <c r="K174" s="153" t="str">
        <f t="shared" si="43"/>
        <v/>
      </c>
      <c r="L174" s="154" t="str">
        <f>IF(ISBLANK('TAB-B. Zulässigkeitsprüfung'!G175),"",'TAB-B. Zulässigkeitsprüfung'!G175)</f>
        <v/>
      </c>
      <c r="M174" s="155" t="str">
        <f>IF(ISBLANK('TAB-B. Zulässigkeitsprüfung'!H175),"",'TAB-B. Zulässigkeitsprüfung'!H175)</f>
        <v/>
      </c>
      <c r="N174" s="157"/>
      <c r="O174" s="151">
        <f t="shared" si="48"/>
        <v>0</v>
      </c>
      <c r="P174" s="153" t="str">
        <f t="shared" si="44"/>
        <v/>
      </c>
      <c r="Q174" s="101" t="str">
        <f t="shared" si="49"/>
        <v/>
      </c>
      <c r="R174" s="150" t="str">
        <f t="shared" si="50"/>
        <v/>
      </c>
      <c r="S174" s="158" t="str">
        <f t="shared" si="45"/>
        <v/>
      </c>
      <c r="T174" s="153">
        <f t="shared" si="51"/>
        <v>0</v>
      </c>
      <c r="U174" s="161" t="str">
        <f t="shared" si="52"/>
        <v/>
      </c>
      <c r="V174" s="162"/>
      <c r="W174" s="123"/>
      <c r="X174" s="122"/>
    </row>
    <row r="175" spans="1:24" x14ac:dyDescent="0.2">
      <c r="A175" s="102" t="str">
        <f>IF(ISBLANK('TAB-B. Zulässigkeitsprüfung'!A176),"",'TAB-B. Zulässigkeitsprüfung'!A176)</f>
        <v/>
      </c>
      <c r="B175" s="147" t="str">
        <f>IF(ISBLANK('TAB-B. Zulässigkeitsprüfung'!C176),"",'TAB-B. Zulässigkeitsprüfung'!C176)</f>
        <v/>
      </c>
      <c r="C175" s="148" t="str">
        <f>IF(ISBLANK('TAB-B. Zulässigkeitsprüfung'!D176),"",'TAB-B. Zulässigkeitsprüfung'!D176)</f>
        <v/>
      </c>
      <c r="D175" s="179"/>
      <c r="E175" s="147" t="str">
        <f t="shared" si="46"/>
        <v/>
      </c>
      <c r="F175" s="148" t="str">
        <f t="shared" si="47"/>
        <v/>
      </c>
      <c r="G175" s="149"/>
      <c r="H175" s="150" t="str">
        <f t="shared" si="40"/>
        <v/>
      </c>
      <c r="I175" s="151" t="str">
        <f t="shared" si="41"/>
        <v/>
      </c>
      <c r="J175" s="152" t="str">
        <f t="shared" si="42"/>
        <v/>
      </c>
      <c r="K175" s="153" t="str">
        <f t="shared" si="43"/>
        <v/>
      </c>
      <c r="L175" s="154" t="str">
        <f>IF(ISBLANK('TAB-B. Zulässigkeitsprüfung'!G176),"",'TAB-B. Zulässigkeitsprüfung'!G176)</f>
        <v/>
      </c>
      <c r="M175" s="155" t="str">
        <f>IF(ISBLANK('TAB-B. Zulässigkeitsprüfung'!H176),"",'TAB-B. Zulässigkeitsprüfung'!H176)</f>
        <v/>
      </c>
      <c r="N175" s="157"/>
      <c r="O175" s="151">
        <f t="shared" si="48"/>
        <v>0</v>
      </c>
      <c r="P175" s="153" t="str">
        <f t="shared" si="44"/>
        <v/>
      </c>
      <c r="Q175" s="101" t="str">
        <f t="shared" si="49"/>
        <v/>
      </c>
      <c r="R175" s="150" t="str">
        <f t="shared" si="50"/>
        <v/>
      </c>
      <c r="S175" s="158" t="str">
        <f t="shared" si="45"/>
        <v/>
      </c>
      <c r="T175" s="153">
        <f t="shared" si="51"/>
        <v>0</v>
      </c>
      <c r="U175" s="161" t="str">
        <f t="shared" si="52"/>
        <v/>
      </c>
      <c r="V175" s="162"/>
      <c r="W175" s="123"/>
      <c r="X175" s="122"/>
    </row>
    <row r="176" spans="1:24" x14ac:dyDescent="0.2">
      <c r="A176" s="102" t="str">
        <f>IF(ISBLANK('TAB-B. Zulässigkeitsprüfung'!A177),"",'TAB-B. Zulässigkeitsprüfung'!A177)</f>
        <v/>
      </c>
      <c r="B176" s="147" t="str">
        <f>IF(ISBLANK('TAB-B. Zulässigkeitsprüfung'!C177),"",'TAB-B. Zulässigkeitsprüfung'!C177)</f>
        <v/>
      </c>
      <c r="C176" s="148" t="str">
        <f>IF(ISBLANK('TAB-B. Zulässigkeitsprüfung'!D177),"",'TAB-B. Zulässigkeitsprüfung'!D177)</f>
        <v/>
      </c>
      <c r="D176" s="179"/>
      <c r="E176" s="147" t="str">
        <f t="shared" si="46"/>
        <v/>
      </c>
      <c r="F176" s="148" t="str">
        <f t="shared" si="47"/>
        <v/>
      </c>
      <c r="G176" s="149"/>
      <c r="H176" s="150" t="str">
        <f t="shared" si="40"/>
        <v/>
      </c>
      <c r="I176" s="151" t="str">
        <f t="shared" si="41"/>
        <v/>
      </c>
      <c r="J176" s="152" t="str">
        <f t="shared" si="42"/>
        <v/>
      </c>
      <c r="K176" s="153" t="str">
        <f t="shared" si="43"/>
        <v/>
      </c>
      <c r="L176" s="154" t="str">
        <f>IF(ISBLANK('TAB-B. Zulässigkeitsprüfung'!G177),"",'TAB-B. Zulässigkeitsprüfung'!G177)</f>
        <v/>
      </c>
      <c r="M176" s="155" t="str">
        <f>IF(ISBLANK('TAB-B. Zulässigkeitsprüfung'!H177),"",'TAB-B. Zulässigkeitsprüfung'!H177)</f>
        <v/>
      </c>
      <c r="N176" s="157"/>
      <c r="O176" s="151">
        <f t="shared" si="48"/>
        <v>0</v>
      </c>
      <c r="P176" s="153" t="str">
        <f t="shared" si="44"/>
        <v/>
      </c>
      <c r="Q176" s="101" t="str">
        <f t="shared" si="49"/>
        <v/>
      </c>
      <c r="R176" s="150" t="str">
        <f t="shared" si="50"/>
        <v/>
      </c>
      <c r="S176" s="158" t="str">
        <f t="shared" si="45"/>
        <v/>
      </c>
      <c r="T176" s="153">
        <f t="shared" si="51"/>
        <v>0</v>
      </c>
      <c r="U176" s="161" t="str">
        <f t="shared" si="52"/>
        <v/>
      </c>
      <c r="V176" s="162"/>
      <c r="W176" s="123"/>
      <c r="X176" s="122"/>
    </row>
    <row r="177" spans="1:24" x14ac:dyDescent="0.2">
      <c r="A177" s="102" t="str">
        <f>IF(ISBLANK('TAB-B. Zulässigkeitsprüfung'!A178),"",'TAB-B. Zulässigkeitsprüfung'!A178)</f>
        <v/>
      </c>
      <c r="B177" s="147" t="str">
        <f>IF(ISBLANK('TAB-B. Zulässigkeitsprüfung'!C178),"",'TAB-B. Zulässigkeitsprüfung'!C178)</f>
        <v/>
      </c>
      <c r="C177" s="148" t="str">
        <f>IF(ISBLANK('TAB-B. Zulässigkeitsprüfung'!D178),"",'TAB-B. Zulässigkeitsprüfung'!D178)</f>
        <v/>
      </c>
      <c r="D177" s="179"/>
      <c r="E177" s="147" t="str">
        <f t="shared" si="46"/>
        <v/>
      </c>
      <c r="F177" s="148" t="str">
        <f t="shared" si="47"/>
        <v/>
      </c>
      <c r="G177" s="149"/>
      <c r="H177" s="150" t="str">
        <f t="shared" si="40"/>
        <v/>
      </c>
      <c r="I177" s="151" t="str">
        <f t="shared" si="41"/>
        <v/>
      </c>
      <c r="J177" s="152" t="str">
        <f t="shared" si="42"/>
        <v/>
      </c>
      <c r="K177" s="153" t="str">
        <f t="shared" si="43"/>
        <v/>
      </c>
      <c r="L177" s="154" t="str">
        <f>IF(ISBLANK('TAB-B. Zulässigkeitsprüfung'!G178),"",'TAB-B. Zulässigkeitsprüfung'!G178)</f>
        <v/>
      </c>
      <c r="M177" s="155" t="str">
        <f>IF(ISBLANK('TAB-B. Zulässigkeitsprüfung'!H178),"",'TAB-B. Zulässigkeitsprüfung'!H178)</f>
        <v/>
      </c>
      <c r="N177" s="157"/>
      <c r="O177" s="151">
        <f t="shared" si="48"/>
        <v>0</v>
      </c>
      <c r="P177" s="153" t="str">
        <f t="shared" si="44"/>
        <v/>
      </c>
      <c r="Q177" s="101" t="str">
        <f t="shared" si="49"/>
        <v/>
      </c>
      <c r="R177" s="150" t="str">
        <f t="shared" si="50"/>
        <v/>
      </c>
      <c r="S177" s="158" t="str">
        <f t="shared" si="45"/>
        <v/>
      </c>
      <c r="T177" s="153">
        <f t="shared" si="51"/>
        <v>0</v>
      </c>
      <c r="U177" s="161" t="str">
        <f t="shared" si="52"/>
        <v/>
      </c>
      <c r="V177" s="162"/>
      <c r="W177" s="123"/>
      <c r="X177" s="122"/>
    </row>
    <row r="178" spans="1:24" x14ac:dyDescent="0.2">
      <c r="A178" s="102" t="str">
        <f>IF(ISBLANK('TAB-B. Zulässigkeitsprüfung'!A179),"",'TAB-B. Zulässigkeitsprüfung'!A179)</f>
        <v/>
      </c>
      <c r="B178" s="147" t="str">
        <f>IF(ISBLANK('TAB-B. Zulässigkeitsprüfung'!C179),"",'TAB-B. Zulässigkeitsprüfung'!C179)</f>
        <v/>
      </c>
      <c r="C178" s="148" t="str">
        <f>IF(ISBLANK('TAB-B. Zulässigkeitsprüfung'!D179),"",'TAB-B. Zulässigkeitsprüfung'!D179)</f>
        <v/>
      </c>
      <c r="D178" s="179"/>
      <c r="E178" s="147" t="str">
        <f t="shared" si="46"/>
        <v/>
      </c>
      <c r="F178" s="148" t="str">
        <f t="shared" si="47"/>
        <v/>
      </c>
      <c r="G178" s="149"/>
      <c r="H178" s="150" t="str">
        <f t="shared" si="40"/>
        <v/>
      </c>
      <c r="I178" s="151" t="str">
        <f t="shared" si="41"/>
        <v/>
      </c>
      <c r="J178" s="152" t="str">
        <f t="shared" si="42"/>
        <v/>
      </c>
      <c r="K178" s="153" t="str">
        <f t="shared" si="43"/>
        <v/>
      </c>
      <c r="L178" s="154" t="str">
        <f>IF(ISBLANK('TAB-B. Zulässigkeitsprüfung'!G179),"",'TAB-B. Zulässigkeitsprüfung'!G179)</f>
        <v/>
      </c>
      <c r="M178" s="155" t="str">
        <f>IF(ISBLANK('TAB-B. Zulässigkeitsprüfung'!H179),"",'TAB-B. Zulässigkeitsprüfung'!H179)</f>
        <v/>
      </c>
      <c r="N178" s="157"/>
      <c r="O178" s="151">
        <f t="shared" si="48"/>
        <v>0</v>
      </c>
      <c r="P178" s="153" t="str">
        <f t="shared" si="44"/>
        <v/>
      </c>
      <c r="Q178" s="101" t="str">
        <f t="shared" si="49"/>
        <v/>
      </c>
      <c r="R178" s="150" t="str">
        <f t="shared" si="50"/>
        <v/>
      </c>
      <c r="S178" s="158" t="str">
        <f t="shared" si="45"/>
        <v/>
      </c>
      <c r="T178" s="153">
        <f t="shared" si="51"/>
        <v>0</v>
      </c>
      <c r="U178" s="161" t="str">
        <f t="shared" si="52"/>
        <v/>
      </c>
      <c r="V178" s="162"/>
      <c r="W178" s="123"/>
      <c r="X178" s="122"/>
    </row>
    <row r="179" spans="1:24" x14ac:dyDescent="0.2">
      <c r="A179" s="102" t="str">
        <f>IF(ISBLANK('TAB-B. Zulässigkeitsprüfung'!A180),"",'TAB-B. Zulässigkeitsprüfung'!A180)</f>
        <v/>
      </c>
      <c r="B179" s="147" t="str">
        <f>IF(ISBLANK('TAB-B. Zulässigkeitsprüfung'!C180),"",'TAB-B. Zulässigkeitsprüfung'!C180)</f>
        <v/>
      </c>
      <c r="C179" s="148" t="str">
        <f>IF(ISBLANK('TAB-B. Zulässigkeitsprüfung'!D180),"",'TAB-B. Zulässigkeitsprüfung'!D180)</f>
        <v/>
      </c>
      <c r="D179" s="179"/>
      <c r="E179" s="147" t="str">
        <f t="shared" si="46"/>
        <v/>
      </c>
      <c r="F179" s="148" t="str">
        <f t="shared" si="47"/>
        <v/>
      </c>
      <c r="G179" s="149"/>
      <c r="H179" s="150" t="str">
        <f t="shared" si="40"/>
        <v/>
      </c>
      <c r="I179" s="151" t="str">
        <f t="shared" si="41"/>
        <v/>
      </c>
      <c r="J179" s="152" t="str">
        <f t="shared" si="42"/>
        <v/>
      </c>
      <c r="K179" s="153" t="str">
        <f t="shared" si="43"/>
        <v/>
      </c>
      <c r="L179" s="154" t="str">
        <f>IF(ISBLANK('TAB-B. Zulässigkeitsprüfung'!G180),"",'TAB-B. Zulässigkeitsprüfung'!G180)</f>
        <v/>
      </c>
      <c r="M179" s="155" t="str">
        <f>IF(ISBLANK('TAB-B. Zulässigkeitsprüfung'!H180),"",'TAB-B. Zulässigkeitsprüfung'!H180)</f>
        <v/>
      </c>
      <c r="N179" s="157"/>
      <c r="O179" s="151">
        <f t="shared" si="48"/>
        <v>0</v>
      </c>
      <c r="P179" s="153" t="str">
        <f t="shared" si="44"/>
        <v/>
      </c>
      <c r="Q179" s="101" t="str">
        <f t="shared" si="49"/>
        <v/>
      </c>
      <c r="R179" s="150" t="str">
        <f t="shared" si="50"/>
        <v/>
      </c>
      <c r="S179" s="158" t="str">
        <f t="shared" si="45"/>
        <v/>
      </c>
      <c r="T179" s="153">
        <f t="shared" si="51"/>
        <v>0</v>
      </c>
      <c r="U179" s="161" t="str">
        <f t="shared" si="52"/>
        <v/>
      </c>
      <c r="V179" s="162"/>
      <c r="W179" s="123"/>
      <c r="X179" s="122"/>
    </row>
    <row r="180" spans="1:24" x14ac:dyDescent="0.2">
      <c r="A180" s="102" t="str">
        <f>IF(ISBLANK('TAB-B. Zulässigkeitsprüfung'!A181),"",'TAB-B. Zulässigkeitsprüfung'!A181)</f>
        <v/>
      </c>
      <c r="B180" s="147" t="str">
        <f>IF(ISBLANK('TAB-B. Zulässigkeitsprüfung'!C181),"",'TAB-B. Zulässigkeitsprüfung'!C181)</f>
        <v/>
      </c>
      <c r="C180" s="148" t="str">
        <f>IF(ISBLANK('TAB-B. Zulässigkeitsprüfung'!D181),"",'TAB-B. Zulässigkeitsprüfung'!D181)</f>
        <v/>
      </c>
      <c r="D180" s="179"/>
      <c r="E180" s="147" t="str">
        <f t="shared" si="46"/>
        <v/>
      </c>
      <c r="F180" s="148" t="str">
        <f t="shared" si="47"/>
        <v/>
      </c>
      <c r="G180" s="149"/>
      <c r="H180" s="150" t="str">
        <f t="shared" ref="H180:H243" si="53">IFERROR(C180+F180,"")</f>
        <v/>
      </c>
      <c r="I180" s="151" t="str">
        <f t="shared" ref="I180:I243" si="54">IFERROR((C180*D180)+(F180*G180),"")</f>
        <v/>
      </c>
      <c r="J180" s="152" t="str">
        <f t="shared" ref="J180:J243" si="55">IFERROR(I180/10000,"")</f>
        <v/>
      </c>
      <c r="K180" s="153" t="str">
        <f t="shared" ref="K180:K243" si="56">IFERROR(I180*$I$10,"")</f>
        <v/>
      </c>
      <c r="L180" s="154" t="str">
        <f>IF(ISBLANK('TAB-B. Zulässigkeitsprüfung'!G181),"",'TAB-B. Zulässigkeitsprüfung'!G181)</f>
        <v/>
      </c>
      <c r="M180" s="155" t="str">
        <f>IF(ISBLANK('TAB-B. Zulässigkeitsprüfung'!H181),"",'TAB-B. Zulässigkeitsprüfung'!H181)</f>
        <v/>
      </c>
      <c r="N180" s="157"/>
      <c r="O180" s="151">
        <f t="shared" si="48"/>
        <v>0</v>
      </c>
      <c r="P180" s="153" t="str">
        <f t="shared" ref="P180:P243" si="57">IFERROR(O180*M180,"")</f>
        <v/>
      </c>
      <c r="Q180" s="101" t="str">
        <f t="shared" si="49"/>
        <v/>
      </c>
      <c r="R180" s="150" t="str">
        <f t="shared" si="50"/>
        <v/>
      </c>
      <c r="S180" s="158" t="str">
        <f t="shared" ref="S180:S243" si="58">IFERROR(IF(ISNUMBER(SEARCH("z = 10",$I$8)),-77.5339260435711*LN(R180) + 509.962584823391,IF(ISNUMBER(SEARCH("z = 5",$I$8)),-69.8967505634618*LN(R180) + 439.365954460171,IF(ISNUMBER(SEARCH("z = 2",$I$8)),--56.8465017510169*LN(R180) + 337.287392223188,IF(ISNUMBER(SEARCH("z = 1",$I$8)),-46.1392672094508*LN(R180) + 258.848700221879,IF(ISNUMBER(SEARCH("z = 0.5",$I$8)),-33.5280268973184*LN(R180) + 178.155784539652))))),"")</f>
        <v/>
      </c>
      <c r="T180" s="153">
        <f t="shared" si="51"/>
        <v>0</v>
      </c>
      <c r="U180" s="161" t="str">
        <f t="shared" si="52"/>
        <v/>
      </c>
      <c r="V180" s="162"/>
      <c r="W180" s="123"/>
      <c r="X180" s="122"/>
    </row>
    <row r="181" spans="1:24" x14ac:dyDescent="0.2">
      <c r="A181" s="102" t="str">
        <f>IF(ISBLANK('TAB-B. Zulässigkeitsprüfung'!A182),"",'TAB-B. Zulässigkeitsprüfung'!A182)</f>
        <v/>
      </c>
      <c r="B181" s="147" t="str">
        <f>IF(ISBLANK('TAB-B. Zulässigkeitsprüfung'!C182),"",'TAB-B. Zulässigkeitsprüfung'!C182)</f>
        <v/>
      </c>
      <c r="C181" s="148" t="str">
        <f>IF(ISBLANK('TAB-B. Zulässigkeitsprüfung'!D182),"",'TAB-B. Zulässigkeitsprüfung'!D182)</f>
        <v/>
      </c>
      <c r="D181" s="179"/>
      <c r="E181" s="147" t="str">
        <f t="shared" si="46"/>
        <v/>
      </c>
      <c r="F181" s="148" t="str">
        <f t="shared" si="47"/>
        <v/>
      </c>
      <c r="G181" s="149"/>
      <c r="H181" s="150" t="str">
        <f t="shared" si="53"/>
        <v/>
      </c>
      <c r="I181" s="151" t="str">
        <f t="shared" si="54"/>
        <v/>
      </c>
      <c r="J181" s="152" t="str">
        <f t="shared" si="55"/>
        <v/>
      </c>
      <c r="K181" s="153" t="str">
        <f t="shared" si="56"/>
        <v/>
      </c>
      <c r="L181" s="154" t="str">
        <f>IF(ISBLANK('TAB-B. Zulässigkeitsprüfung'!G182),"",'TAB-B. Zulässigkeitsprüfung'!G182)</f>
        <v/>
      </c>
      <c r="M181" s="155" t="str">
        <f>IF(ISBLANK('TAB-B. Zulässigkeitsprüfung'!H182),"",'TAB-B. Zulässigkeitsprüfung'!H182)</f>
        <v/>
      </c>
      <c r="N181" s="157"/>
      <c r="O181" s="151">
        <f t="shared" si="48"/>
        <v>0</v>
      </c>
      <c r="P181" s="153" t="str">
        <f t="shared" si="57"/>
        <v/>
      </c>
      <c r="Q181" s="101" t="str">
        <f t="shared" si="49"/>
        <v/>
      </c>
      <c r="R181" s="150" t="str">
        <f t="shared" si="50"/>
        <v/>
      </c>
      <c r="S181" s="158" t="str">
        <f t="shared" si="58"/>
        <v/>
      </c>
      <c r="T181" s="153">
        <f t="shared" si="51"/>
        <v>0</v>
      </c>
      <c r="U181" s="161" t="str">
        <f t="shared" si="52"/>
        <v/>
      </c>
      <c r="V181" s="162"/>
      <c r="W181" s="123"/>
      <c r="X181" s="122"/>
    </row>
    <row r="182" spans="1:24" x14ac:dyDescent="0.2">
      <c r="A182" s="102" t="str">
        <f>IF(ISBLANK('TAB-B. Zulässigkeitsprüfung'!A183),"",'TAB-B. Zulässigkeitsprüfung'!A183)</f>
        <v/>
      </c>
      <c r="B182" s="147" t="str">
        <f>IF(ISBLANK('TAB-B. Zulässigkeitsprüfung'!C183),"",'TAB-B. Zulässigkeitsprüfung'!C183)</f>
        <v/>
      </c>
      <c r="C182" s="148" t="str">
        <f>IF(ISBLANK('TAB-B. Zulässigkeitsprüfung'!D183),"",'TAB-B. Zulässigkeitsprüfung'!D183)</f>
        <v/>
      </c>
      <c r="D182" s="179"/>
      <c r="E182" s="147" t="str">
        <f t="shared" ref="E182:E245" si="59">IF(ISBLANK(L182),"",L182)</f>
        <v/>
      </c>
      <c r="F182" s="148" t="str">
        <f t="shared" ref="F182:F245" si="60">M182</f>
        <v/>
      </c>
      <c r="G182" s="149"/>
      <c r="H182" s="150" t="str">
        <f t="shared" si="53"/>
        <v/>
      </c>
      <c r="I182" s="151" t="str">
        <f t="shared" si="54"/>
        <v/>
      </c>
      <c r="J182" s="152" t="str">
        <f t="shared" si="55"/>
        <v/>
      </c>
      <c r="K182" s="153" t="str">
        <f t="shared" si="56"/>
        <v/>
      </c>
      <c r="L182" s="154" t="str">
        <f>IF(ISBLANK('TAB-B. Zulässigkeitsprüfung'!G183),"",'TAB-B. Zulässigkeitsprüfung'!G183)</f>
        <v/>
      </c>
      <c r="M182" s="155" t="str">
        <f>IF(ISBLANK('TAB-B. Zulässigkeitsprüfung'!H183),"",'TAB-B. Zulässigkeitsprüfung'!H183)</f>
        <v/>
      </c>
      <c r="N182" s="157"/>
      <c r="O182" s="151">
        <f t="shared" ref="O182:O245" si="61">N182/60</f>
        <v>0</v>
      </c>
      <c r="P182" s="153" t="str">
        <f t="shared" si="57"/>
        <v/>
      </c>
      <c r="Q182" s="101" t="str">
        <f t="shared" ref="Q182:Q245" si="62">IF(ISBLANK(N182),"",IF(K182&lt;=P182,"genügt","Retentionsvolumen nötig"))</f>
        <v/>
      </c>
      <c r="R182" s="150" t="str">
        <f t="shared" ref="R182:R245" si="63">IFERROR(P182/J182,"")</f>
        <v/>
      </c>
      <c r="S182" s="158" t="str">
        <f t="shared" si="58"/>
        <v/>
      </c>
      <c r="T182" s="153">
        <f t="shared" ref="T182:T245" si="64">IFERROR(J182*S182,0)</f>
        <v>0</v>
      </c>
      <c r="U182" s="161" t="str">
        <f t="shared" ref="U182:U245" si="65">IF(ISBLANK(N182),"",IF(K182&lt;=P182,"genügt","Detaildimensionierung nötig"))</f>
        <v/>
      </c>
      <c r="V182" s="162"/>
      <c r="W182" s="123"/>
      <c r="X182" s="122"/>
    </row>
    <row r="183" spans="1:24" x14ac:dyDescent="0.2">
      <c r="A183" s="102" t="str">
        <f>IF(ISBLANK('TAB-B. Zulässigkeitsprüfung'!A184),"",'TAB-B. Zulässigkeitsprüfung'!A184)</f>
        <v/>
      </c>
      <c r="B183" s="147" t="str">
        <f>IF(ISBLANK('TAB-B. Zulässigkeitsprüfung'!C184),"",'TAB-B. Zulässigkeitsprüfung'!C184)</f>
        <v/>
      </c>
      <c r="C183" s="148" t="str">
        <f>IF(ISBLANK('TAB-B. Zulässigkeitsprüfung'!D184),"",'TAB-B. Zulässigkeitsprüfung'!D184)</f>
        <v/>
      </c>
      <c r="D183" s="179"/>
      <c r="E183" s="147" t="str">
        <f t="shared" si="59"/>
        <v/>
      </c>
      <c r="F183" s="148" t="str">
        <f t="shared" si="60"/>
        <v/>
      </c>
      <c r="G183" s="149"/>
      <c r="H183" s="150" t="str">
        <f t="shared" si="53"/>
        <v/>
      </c>
      <c r="I183" s="151" t="str">
        <f t="shared" si="54"/>
        <v/>
      </c>
      <c r="J183" s="152" t="str">
        <f t="shared" si="55"/>
        <v/>
      </c>
      <c r="K183" s="153" t="str">
        <f t="shared" si="56"/>
        <v/>
      </c>
      <c r="L183" s="154" t="str">
        <f>IF(ISBLANK('TAB-B. Zulässigkeitsprüfung'!G184),"",'TAB-B. Zulässigkeitsprüfung'!G184)</f>
        <v/>
      </c>
      <c r="M183" s="155" t="str">
        <f>IF(ISBLANK('TAB-B. Zulässigkeitsprüfung'!H184),"",'TAB-B. Zulässigkeitsprüfung'!H184)</f>
        <v/>
      </c>
      <c r="N183" s="157"/>
      <c r="O183" s="151">
        <f t="shared" si="61"/>
        <v>0</v>
      </c>
      <c r="P183" s="153" t="str">
        <f t="shared" si="57"/>
        <v/>
      </c>
      <c r="Q183" s="101" t="str">
        <f t="shared" si="62"/>
        <v/>
      </c>
      <c r="R183" s="150" t="str">
        <f t="shared" si="63"/>
        <v/>
      </c>
      <c r="S183" s="158" t="str">
        <f t="shared" si="58"/>
        <v/>
      </c>
      <c r="T183" s="153">
        <f t="shared" si="64"/>
        <v>0</v>
      </c>
      <c r="U183" s="161" t="str">
        <f t="shared" si="65"/>
        <v/>
      </c>
      <c r="V183" s="162"/>
      <c r="W183" s="123"/>
      <c r="X183" s="122"/>
    </row>
    <row r="184" spans="1:24" x14ac:dyDescent="0.2">
      <c r="A184" s="102" t="str">
        <f>IF(ISBLANK('TAB-B. Zulässigkeitsprüfung'!A185),"",'TAB-B. Zulässigkeitsprüfung'!A185)</f>
        <v/>
      </c>
      <c r="B184" s="147" t="str">
        <f>IF(ISBLANK('TAB-B. Zulässigkeitsprüfung'!C185),"",'TAB-B. Zulässigkeitsprüfung'!C185)</f>
        <v/>
      </c>
      <c r="C184" s="148" t="str">
        <f>IF(ISBLANK('TAB-B. Zulässigkeitsprüfung'!D185),"",'TAB-B. Zulässigkeitsprüfung'!D185)</f>
        <v/>
      </c>
      <c r="D184" s="179"/>
      <c r="E184" s="147" t="str">
        <f t="shared" si="59"/>
        <v/>
      </c>
      <c r="F184" s="148" t="str">
        <f t="shared" si="60"/>
        <v/>
      </c>
      <c r="G184" s="149"/>
      <c r="H184" s="150" t="str">
        <f t="shared" si="53"/>
        <v/>
      </c>
      <c r="I184" s="151" t="str">
        <f t="shared" si="54"/>
        <v/>
      </c>
      <c r="J184" s="152" t="str">
        <f t="shared" si="55"/>
        <v/>
      </c>
      <c r="K184" s="153" t="str">
        <f t="shared" si="56"/>
        <v/>
      </c>
      <c r="L184" s="154" t="str">
        <f>IF(ISBLANK('TAB-B. Zulässigkeitsprüfung'!G185),"",'TAB-B. Zulässigkeitsprüfung'!G185)</f>
        <v/>
      </c>
      <c r="M184" s="155" t="str">
        <f>IF(ISBLANK('TAB-B. Zulässigkeitsprüfung'!H185),"",'TAB-B. Zulässigkeitsprüfung'!H185)</f>
        <v/>
      </c>
      <c r="N184" s="157"/>
      <c r="O184" s="151">
        <f t="shared" si="61"/>
        <v>0</v>
      </c>
      <c r="P184" s="153" t="str">
        <f t="shared" si="57"/>
        <v/>
      </c>
      <c r="Q184" s="101" t="str">
        <f t="shared" si="62"/>
        <v/>
      </c>
      <c r="R184" s="150" t="str">
        <f t="shared" si="63"/>
        <v/>
      </c>
      <c r="S184" s="158" t="str">
        <f t="shared" si="58"/>
        <v/>
      </c>
      <c r="T184" s="153">
        <f t="shared" si="64"/>
        <v>0</v>
      </c>
      <c r="U184" s="161" t="str">
        <f t="shared" si="65"/>
        <v/>
      </c>
      <c r="V184" s="162"/>
      <c r="W184" s="123"/>
      <c r="X184" s="122"/>
    </row>
    <row r="185" spans="1:24" x14ac:dyDescent="0.2">
      <c r="A185" s="102" t="str">
        <f>IF(ISBLANK('TAB-B. Zulässigkeitsprüfung'!A186),"",'TAB-B. Zulässigkeitsprüfung'!A186)</f>
        <v/>
      </c>
      <c r="B185" s="147" t="str">
        <f>IF(ISBLANK('TAB-B. Zulässigkeitsprüfung'!C186),"",'TAB-B. Zulässigkeitsprüfung'!C186)</f>
        <v/>
      </c>
      <c r="C185" s="148" t="str">
        <f>IF(ISBLANK('TAB-B. Zulässigkeitsprüfung'!D186),"",'TAB-B. Zulässigkeitsprüfung'!D186)</f>
        <v/>
      </c>
      <c r="D185" s="179"/>
      <c r="E185" s="147" t="str">
        <f t="shared" si="59"/>
        <v/>
      </c>
      <c r="F185" s="148" t="str">
        <f t="shared" si="60"/>
        <v/>
      </c>
      <c r="G185" s="149"/>
      <c r="H185" s="150" t="str">
        <f t="shared" si="53"/>
        <v/>
      </c>
      <c r="I185" s="151" t="str">
        <f t="shared" si="54"/>
        <v/>
      </c>
      <c r="J185" s="152" t="str">
        <f t="shared" si="55"/>
        <v/>
      </c>
      <c r="K185" s="153" t="str">
        <f t="shared" si="56"/>
        <v/>
      </c>
      <c r="L185" s="154" t="str">
        <f>IF(ISBLANK('TAB-B. Zulässigkeitsprüfung'!G186),"",'TAB-B. Zulässigkeitsprüfung'!G186)</f>
        <v/>
      </c>
      <c r="M185" s="155" t="str">
        <f>IF(ISBLANK('TAB-B. Zulässigkeitsprüfung'!H186),"",'TAB-B. Zulässigkeitsprüfung'!H186)</f>
        <v/>
      </c>
      <c r="N185" s="157"/>
      <c r="O185" s="151">
        <f t="shared" si="61"/>
        <v>0</v>
      </c>
      <c r="P185" s="153" t="str">
        <f t="shared" si="57"/>
        <v/>
      </c>
      <c r="Q185" s="101" t="str">
        <f t="shared" si="62"/>
        <v/>
      </c>
      <c r="R185" s="150" t="str">
        <f t="shared" si="63"/>
        <v/>
      </c>
      <c r="S185" s="158" t="str">
        <f t="shared" si="58"/>
        <v/>
      </c>
      <c r="T185" s="153">
        <f t="shared" si="64"/>
        <v>0</v>
      </c>
      <c r="U185" s="161" t="str">
        <f t="shared" si="65"/>
        <v/>
      </c>
      <c r="V185" s="162"/>
      <c r="W185" s="123"/>
      <c r="X185" s="122"/>
    </row>
    <row r="186" spans="1:24" x14ac:dyDescent="0.2">
      <c r="A186" s="102" t="str">
        <f>IF(ISBLANK('TAB-B. Zulässigkeitsprüfung'!A187),"",'TAB-B. Zulässigkeitsprüfung'!A187)</f>
        <v/>
      </c>
      <c r="B186" s="147" t="str">
        <f>IF(ISBLANK('TAB-B. Zulässigkeitsprüfung'!C187),"",'TAB-B. Zulässigkeitsprüfung'!C187)</f>
        <v/>
      </c>
      <c r="C186" s="148" t="str">
        <f>IF(ISBLANK('TAB-B. Zulässigkeitsprüfung'!D187),"",'TAB-B. Zulässigkeitsprüfung'!D187)</f>
        <v/>
      </c>
      <c r="D186" s="179"/>
      <c r="E186" s="147" t="str">
        <f t="shared" si="59"/>
        <v/>
      </c>
      <c r="F186" s="148" t="str">
        <f t="shared" si="60"/>
        <v/>
      </c>
      <c r="G186" s="149"/>
      <c r="H186" s="150" t="str">
        <f t="shared" si="53"/>
        <v/>
      </c>
      <c r="I186" s="151" t="str">
        <f t="shared" si="54"/>
        <v/>
      </c>
      <c r="J186" s="152" t="str">
        <f t="shared" si="55"/>
        <v/>
      </c>
      <c r="K186" s="153" t="str">
        <f t="shared" si="56"/>
        <v/>
      </c>
      <c r="L186" s="154" t="str">
        <f>IF(ISBLANK('TAB-B. Zulässigkeitsprüfung'!G187),"",'TAB-B. Zulässigkeitsprüfung'!G187)</f>
        <v/>
      </c>
      <c r="M186" s="155" t="str">
        <f>IF(ISBLANK('TAB-B. Zulässigkeitsprüfung'!H187),"",'TAB-B. Zulässigkeitsprüfung'!H187)</f>
        <v/>
      </c>
      <c r="N186" s="157"/>
      <c r="O186" s="151">
        <f t="shared" si="61"/>
        <v>0</v>
      </c>
      <c r="P186" s="153" t="str">
        <f t="shared" si="57"/>
        <v/>
      </c>
      <c r="Q186" s="101" t="str">
        <f t="shared" si="62"/>
        <v/>
      </c>
      <c r="R186" s="150" t="str">
        <f t="shared" si="63"/>
        <v/>
      </c>
      <c r="S186" s="158" t="str">
        <f t="shared" si="58"/>
        <v/>
      </c>
      <c r="T186" s="153">
        <f t="shared" si="64"/>
        <v>0</v>
      </c>
      <c r="U186" s="161" t="str">
        <f t="shared" si="65"/>
        <v/>
      </c>
      <c r="V186" s="162"/>
      <c r="W186" s="123"/>
      <c r="X186" s="122"/>
    </row>
    <row r="187" spans="1:24" x14ac:dyDescent="0.2">
      <c r="A187" s="102" t="str">
        <f>IF(ISBLANK('TAB-B. Zulässigkeitsprüfung'!A188),"",'TAB-B. Zulässigkeitsprüfung'!A188)</f>
        <v/>
      </c>
      <c r="B187" s="147" t="str">
        <f>IF(ISBLANK('TAB-B. Zulässigkeitsprüfung'!C188),"",'TAB-B. Zulässigkeitsprüfung'!C188)</f>
        <v/>
      </c>
      <c r="C187" s="148" t="str">
        <f>IF(ISBLANK('TAB-B. Zulässigkeitsprüfung'!D188),"",'TAB-B. Zulässigkeitsprüfung'!D188)</f>
        <v/>
      </c>
      <c r="D187" s="179"/>
      <c r="E187" s="147" t="str">
        <f t="shared" si="59"/>
        <v/>
      </c>
      <c r="F187" s="148" t="str">
        <f t="shared" si="60"/>
        <v/>
      </c>
      <c r="G187" s="149"/>
      <c r="H187" s="150" t="str">
        <f t="shared" si="53"/>
        <v/>
      </c>
      <c r="I187" s="151" t="str">
        <f t="shared" si="54"/>
        <v/>
      </c>
      <c r="J187" s="152" t="str">
        <f t="shared" si="55"/>
        <v/>
      </c>
      <c r="K187" s="153" t="str">
        <f t="shared" si="56"/>
        <v/>
      </c>
      <c r="L187" s="154" t="str">
        <f>IF(ISBLANK('TAB-B. Zulässigkeitsprüfung'!G188),"",'TAB-B. Zulässigkeitsprüfung'!G188)</f>
        <v/>
      </c>
      <c r="M187" s="155" t="str">
        <f>IF(ISBLANK('TAB-B. Zulässigkeitsprüfung'!H188),"",'TAB-B. Zulässigkeitsprüfung'!H188)</f>
        <v/>
      </c>
      <c r="N187" s="157"/>
      <c r="O187" s="151">
        <f t="shared" si="61"/>
        <v>0</v>
      </c>
      <c r="P187" s="153" t="str">
        <f t="shared" si="57"/>
        <v/>
      </c>
      <c r="Q187" s="101" t="str">
        <f t="shared" si="62"/>
        <v/>
      </c>
      <c r="R187" s="150" t="str">
        <f t="shared" si="63"/>
        <v/>
      </c>
      <c r="S187" s="158" t="str">
        <f t="shared" si="58"/>
        <v/>
      </c>
      <c r="T187" s="153">
        <f t="shared" si="64"/>
        <v>0</v>
      </c>
      <c r="U187" s="161" t="str">
        <f t="shared" si="65"/>
        <v/>
      </c>
      <c r="V187" s="162"/>
      <c r="W187" s="123"/>
      <c r="X187" s="122"/>
    </row>
    <row r="188" spans="1:24" x14ac:dyDescent="0.2">
      <c r="A188" s="102" t="str">
        <f>IF(ISBLANK('TAB-B. Zulässigkeitsprüfung'!A189),"",'TAB-B. Zulässigkeitsprüfung'!A189)</f>
        <v/>
      </c>
      <c r="B188" s="147" t="str">
        <f>IF(ISBLANK('TAB-B. Zulässigkeitsprüfung'!C189),"",'TAB-B. Zulässigkeitsprüfung'!C189)</f>
        <v/>
      </c>
      <c r="C188" s="148" t="str">
        <f>IF(ISBLANK('TAB-B. Zulässigkeitsprüfung'!D189),"",'TAB-B. Zulässigkeitsprüfung'!D189)</f>
        <v/>
      </c>
      <c r="D188" s="179"/>
      <c r="E188" s="147" t="str">
        <f t="shared" si="59"/>
        <v/>
      </c>
      <c r="F188" s="148" t="str">
        <f t="shared" si="60"/>
        <v/>
      </c>
      <c r="G188" s="149"/>
      <c r="H188" s="150" t="str">
        <f t="shared" si="53"/>
        <v/>
      </c>
      <c r="I188" s="151" t="str">
        <f t="shared" si="54"/>
        <v/>
      </c>
      <c r="J188" s="152" t="str">
        <f t="shared" si="55"/>
        <v/>
      </c>
      <c r="K188" s="153" t="str">
        <f t="shared" si="56"/>
        <v/>
      </c>
      <c r="L188" s="154" t="str">
        <f>IF(ISBLANK('TAB-B. Zulässigkeitsprüfung'!G189),"",'TAB-B. Zulässigkeitsprüfung'!G189)</f>
        <v/>
      </c>
      <c r="M188" s="155" t="str">
        <f>IF(ISBLANK('TAB-B. Zulässigkeitsprüfung'!H189),"",'TAB-B. Zulässigkeitsprüfung'!H189)</f>
        <v/>
      </c>
      <c r="N188" s="157"/>
      <c r="O188" s="151">
        <f t="shared" si="61"/>
        <v>0</v>
      </c>
      <c r="P188" s="153" t="str">
        <f t="shared" si="57"/>
        <v/>
      </c>
      <c r="Q188" s="101" t="str">
        <f t="shared" si="62"/>
        <v/>
      </c>
      <c r="R188" s="150" t="str">
        <f t="shared" si="63"/>
        <v/>
      </c>
      <c r="S188" s="158" t="str">
        <f t="shared" si="58"/>
        <v/>
      </c>
      <c r="T188" s="153">
        <f t="shared" si="64"/>
        <v>0</v>
      </c>
      <c r="U188" s="161" t="str">
        <f t="shared" si="65"/>
        <v/>
      </c>
      <c r="V188" s="162"/>
      <c r="W188" s="123"/>
      <c r="X188" s="122"/>
    </row>
    <row r="189" spans="1:24" x14ac:dyDescent="0.2">
      <c r="A189" s="102" t="str">
        <f>IF(ISBLANK('TAB-B. Zulässigkeitsprüfung'!A190),"",'TAB-B. Zulässigkeitsprüfung'!A190)</f>
        <v/>
      </c>
      <c r="B189" s="147" t="str">
        <f>IF(ISBLANK('TAB-B. Zulässigkeitsprüfung'!C190),"",'TAB-B. Zulässigkeitsprüfung'!C190)</f>
        <v/>
      </c>
      <c r="C189" s="148" t="str">
        <f>IF(ISBLANK('TAB-B. Zulässigkeitsprüfung'!D190),"",'TAB-B. Zulässigkeitsprüfung'!D190)</f>
        <v/>
      </c>
      <c r="D189" s="179"/>
      <c r="E189" s="147" t="str">
        <f t="shared" si="59"/>
        <v/>
      </c>
      <c r="F189" s="148" t="str">
        <f t="shared" si="60"/>
        <v/>
      </c>
      <c r="G189" s="149"/>
      <c r="H189" s="150" t="str">
        <f t="shared" si="53"/>
        <v/>
      </c>
      <c r="I189" s="151" t="str">
        <f t="shared" si="54"/>
        <v/>
      </c>
      <c r="J189" s="152" t="str">
        <f t="shared" si="55"/>
        <v/>
      </c>
      <c r="K189" s="153" t="str">
        <f t="shared" si="56"/>
        <v/>
      </c>
      <c r="L189" s="154" t="str">
        <f>IF(ISBLANK('TAB-B. Zulässigkeitsprüfung'!G190),"",'TAB-B. Zulässigkeitsprüfung'!G190)</f>
        <v/>
      </c>
      <c r="M189" s="155" t="str">
        <f>IF(ISBLANK('TAB-B. Zulässigkeitsprüfung'!H190),"",'TAB-B. Zulässigkeitsprüfung'!H190)</f>
        <v/>
      </c>
      <c r="N189" s="157"/>
      <c r="O189" s="151">
        <f t="shared" si="61"/>
        <v>0</v>
      </c>
      <c r="P189" s="153" t="str">
        <f t="shared" si="57"/>
        <v/>
      </c>
      <c r="Q189" s="101" t="str">
        <f t="shared" si="62"/>
        <v/>
      </c>
      <c r="R189" s="150" t="str">
        <f t="shared" si="63"/>
        <v/>
      </c>
      <c r="S189" s="158" t="str">
        <f t="shared" si="58"/>
        <v/>
      </c>
      <c r="T189" s="153">
        <f t="shared" si="64"/>
        <v>0</v>
      </c>
      <c r="U189" s="161" t="str">
        <f t="shared" si="65"/>
        <v/>
      </c>
      <c r="V189" s="162"/>
      <c r="W189" s="123"/>
      <c r="X189" s="122"/>
    </row>
    <row r="190" spans="1:24" x14ac:dyDescent="0.2">
      <c r="A190" s="102" t="str">
        <f>IF(ISBLANK('TAB-B. Zulässigkeitsprüfung'!A191),"",'TAB-B. Zulässigkeitsprüfung'!A191)</f>
        <v/>
      </c>
      <c r="B190" s="147" t="str">
        <f>IF(ISBLANK('TAB-B. Zulässigkeitsprüfung'!C191),"",'TAB-B. Zulässigkeitsprüfung'!C191)</f>
        <v/>
      </c>
      <c r="C190" s="148" t="str">
        <f>IF(ISBLANK('TAB-B. Zulässigkeitsprüfung'!D191),"",'TAB-B. Zulässigkeitsprüfung'!D191)</f>
        <v/>
      </c>
      <c r="D190" s="179"/>
      <c r="E190" s="147" t="str">
        <f t="shared" si="59"/>
        <v/>
      </c>
      <c r="F190" s="148" t="str">
        <f t="shared" si="60"/>
        <v/>
      </c>
      <c r="G190" s="149"/>
      <c r="H190" s="150" t="str">
        <f t="shared" si="53"/>
        <v/>
      </c>
      <c r="I190" s="151" t="str">
        <f t="shared" si="54"/>
        <v/>
      </c>
      <c r="J190" s="152" t="str">
        <f t="shared" si="55"/>
        <v/>
      </c>
      <c r="K190" s="153" t="str">
        <f t="shared" si="56"/>
        <v/>
      </c>
      <c r="L190" s="154" t="str">
        <f>IF(ISBLANK('TAB-B. Zulässigkeitsprüfung'!G191),"",'TAB-B. Zulässigkeitsprüfung'!G191)</f>
        <v/>
      </c>
      <c r="M190" s="155" t="str">
        <f>IF(ISBLANK('TAB-B. Zulässigkeitsprüfung'!H191),"",'TAB-B. Zulässigkeitsprüfung'!H191)</f>
        <v/>
      </c>
      <c r="N190" s="157"/>
      <c r="O190" s="151">
        <f t="shared" si="61"/>
        <v>0</v>
      </c>
      <c r="P190" s="153" t="str">
        <f t="shared" si="57"/>
        <v/>
      </c>
      <c r="Q190" s="101" t="str">
        <f t="shared" si="62"/>
        <v/>
      </c>
      <c r="R190" s="150" t="str">
        <f t="shared" si="63"/>
        <v/>
      </c>
      <c r="S190" s="158" t="str">
        <f t="shared" si="58"/>
        <v/>
      </c>
      <c r="T190" s="153">
        <f t="shared" si="64"/>
        <v>0</v>
      </c>
      <c r="U190" s="161" t="str">
        <f t="shared" si="65"/>
        <v/>
      </c>
      <c r="V190" s="162"/>
      <c r="W190" s="123"/>
      <c r="X190" s="122"/>
    </row>
    <row r="191" spans="1:24" x14ac:dyDescent="0.2">
      <c r="A191" s="102" t="str">
        <f>IF(ISBLANK('TAB-B. Zulässigkeitsprüfung'!A192),"",'TAB-B. Zulässigkeitsprüfung'!A192)</f>
        <v/>
      </c>
      <c r="B191" s="147" t="str">
        <f>IF(ISBLANK('TAB-B. Zulässigkeitsprüfung'!C192),"",'TAB-B. Zulässigkeitsprüfung'!C192)</f>
        <v/>
      </c>
      <c r="C191" s="148" t="str">
        <f>IF(ISBLANK('TAB-B. Zulässigkeitsprüfung'!D192),"",'TAB-B. Zulässigkeitsprüfung'!D192)</f>
        <v/>
      </c>
      <c r="D191" s="179"/>
      <c r="E191" s="147" t="str">
        <f t="shared" si="59"/>
        <v/>
      </c>
      <c r="F191" s="148" t="str">
        <f t="shared" si="60"/>
        <v/>
      </c>
      <c r="G191" s="149"/>
      <c r="H191" s="150" t="str">
        <f t="shared" si="53"/>
        <v/>
      </c>
      <c r="I191" s="151" t="str">
        <f t="shared" si="54"/>
        <v/>
      </c>
      <c r="J191" s="152" t="str">
        <f t="shared" si="55"/>
        <v/>
      </c>
      <c r="K191" s="153" t="str">
        <f t="shared" si="56"/>
        <v/>
      </c>
      <c r="L191" s="154" t="str">
        <f>IF(ISBLANK('TAB-B. Zulässigkeitsprüfung'!G192),"",'TAB-B. Zulässigkeitsprüfung'!G192)</f>
        <v/>
      </c>
      <c r="M191" s="155" t="str">
        <f>IF(ISBLANK('TAB-B. Zulässigkeitsprüfung'!H192),"",'TAB-B. Zulässigkeitsprüfung'!H192)</f>
        <v/>
      </c>
      <c r="N191" s="157"/>
      <c r="O191" s="151">
        <f t="shared" si="61"/>
        <v>0</v>
      </c>
      <c r="P191" s="153" t="str">
        <f t="shared" si="57"/>
        <v/>
      </c>
      <c r="Q191" s="101" t="str">
        <f t="shared" si="62"/>
        <v/>
      </c>
      <c r="R191" s="150" t="str">
        <f t="shared" si="63"/>
        <v/>
      </c>
      <c r="S191" s="158" t="str">
        <f t="shared" si="58"/>
        <v/>
      </c>
      <c r="T191" s="153">
        <f t="shared" si="64"/>
        <v>0</v>
      </c>
      <c r="U191" s="161" t="str">
        <f t="shared" si="65"/>
        <v/>
      </c>
      <c r="V191" s="162"/>
      <c r="W191" s="123"/>
      <c r="X191" s="122"/>
    </row>
    <row r="192" spans="1:24" x14ac:dyDescent="0.2">
      <c r="A192" s="102" t="str">
        <f>IF(ISBLANK('TAB-B. Zulässigkeitsprüfung'!A193),"",'TAB-B. Zulässigkeitsprüfung'!A193)</f>
        <v/>
      </c>
      <c r="B192" s="147" t="str">
        <f>IF(ISBLANK('TAB-B. Zulässigkeitsprüfung'!C193),"",'TAB-B. Zulässigkeitsprüfung'!C193)</f>
        <v/>
      </c>
      <c r="C192" s="148" t="str">
        <f>IF(ISBLANK('TAB-B. Zulässigkeitsprüfung'!D193),"",'TAB-B. Zulässigkeitsprüfung'!D193)</f>
        <v/>
      </c>
      <c r="D192" s="179"/>
      <c r="E192" s="147" t="str">
        <f t="shared" si="59"/>
        <v/>
      </c>
      <c r="F192" s="148" t="str">
        <f t="shared" si="60"/>
        <v/>
      </c>
      <c r="G192" s="149"/>
      <c r="H192" s="150" t="str">
        <f t="shared" si="53"/>
        <v/>
      </c>
      <c r="I192" s="151" t="str">
        <f t="shared" si="54"/>
        <v/>
      </c>
      <c r="J192" s="152" t="str">
        <f t="shared" si="55"/>
        <v/>
      </c>
      <c r="K192" s="153" t="str">
        <f t="shared" si="56"/>
        <v/>
      </c>
      <c r="L192" s="154" t="str">
        <f>IF(ISBLANK('TAB-B. Zulässigkeitsprüfung'!G193),"",'TAB-B. Zulässigkeitsprüfung'!G193)</f>
        <v/>
      </c>
      <c r="M192" s="155" t="str">
        <f>IF(ISBLANK('TAB-B. Zulässigkeitsprüfung'!H193),"",'TAB-B. Zulässigkeitsprüfung'!H193)</f>
        <v/>
      </c>
      <c r="N192" s="157"/>
      <c r="O192" s="151">
        <f t="shared" si="61"/>
        <v>0</v>
      </c>
      <c r="P192" s="153" t="str">
        <f t="shared" si="57"/>
        <v/>
      </c>
      <c r="Q192" s="101" t="str">
        <f t="shared" si="62"/>
        <v/>
      </c>
      <c r="R192" s="150" t="str">
        <f t="shared" si="63"/>
        <v/>
      </c>
      <c r="S192" s="158" t="str">
        <f t="shared" si="58"/>
        <v/>
      </c>
      <c r="T192" s="153">
        <f t="shared" si="64"/>
        <v>0</v>
      </c>
      <c r="U192" s="161" t="str">
        <f t="shared" si="65"/>
        <v/>
      </c>
      <c r="V192" s="162"/>
      <c r="W192" s="123"/>
      <c r="X192" s="122"/>
    </row>
    <row r="193" spans="1:24" x14ac:dyDescent="0.2">
      <c r="A193" s="102" t="str">
        <f>IF(ISBLANK('TAB-B. Zulässigkeitsprüfung'!A194),"",'TAB-B. Zulässigkeitsprüfung'!A194)</f>
        <v/>
      </c>
      <c r="B193" s="147" t="str">
        <f>IF(ISBLANK('TAB-B. Zulässigkeitsprüfung'!C194),"",'TAB-B. Zulässigkeitsprüfung'!C194)</f>
        <v/>
      </c>
      <c r="C193" s="148" t="str">
        <f>IF(ISBLANK('TAB-B. Zulässigkeitsprüfung'!D194),"",'TAB-B. Zulässigkeitsprüfung'!D194)</f>
        <v/>
      </c>
      <c r="D193" s="179"/>
      <c r="E193" s="147" t="str">
        <f t="shared" si="59"/>
        <v/>
      </c>
      <c r="F193" s="148" t="str">
        <f t="shared" si="60"/>
        <v/>
      </c>
      <c r="G193" s="149"/>
      <c r="H193" s="150" t="str">
        <f t="shared" si="53"/>
        <v/>
      </c>
      <c r="I193" s="151" t="str">
        <f t="shared" si="54"/>
        <v/>
      </c>
      <c r="J193" s="152" t="str">
        <f t="shared" si="55"/>
        <v/>
      </c>
      <c r="K193" s="153" t="str">
        <f t="shared" si="56"/>
        <v/>
      </c>
      <c r="L193" s="154" t="str">
        <f>IF(ISBLANK('TAB-B. Zulässigkeitsprüfung'!G194),"",'TAB-B. Zulässigkeitsprüfung'!G194)</f>
        <v/>
      </c>
      <c r="M193" s="155" t="str">
        <f>IF(ISBLANK('TAB-B. Zulässigkeitsprüfung'!H194),"",'TAB-B. Zulässigkeitsprüfung'!H194)</f>
        <v/>
      </c>
      <c r="N193" s="157"/>
      <c r="O193" s="151">
        <f t="shared" si="61"/>
        <v>0</v>
      </c>
      <c r="P193" s="153" t="str">
        <f t="shared" si="57"/>
        <v/>
      </c>
      <c r="Q193" s="101" t="str">
        <f t="shared" si="62"/>
        <v/>
      </c>
      <c r="R193" s="150" t="str">
        <f t="shared" si="63"/>
        <v/>
      </c>
      <c r="S193" s="158" t="str">
        <f t="shared" si="58"/>
        <v/>
      </c>
      <c r="T193" s="153">
        <f t="shared" si="64"/>
        <v>0</v>
      </c>
      <c r="U193" s="161" t="str">
        <f t="shared" si="65"/>
        <v/>
      </c>
      <c r="V193" s="162"/>
      <c r="W193" s="123"/>
      <c r="X193" s="122"/>
    </row>
    <row r="194" spans="1:24" x14ac:dyDescent="0.2">
      <c r="A194" s="102" t="str">
        <f>IF(ISBLANK('TAB-B. Zulässigkeitsprüfung'!A195),"",'TAB-B. Zulässigkeitsprüfung'!A195)</f>
        <v/>
      </c>
      <c r="B194" s="147" t="str">
        <f>IF(ISBLANK('TAB-B. Zulässigkeitsprüfung'!C195),"",'TAB-B. Zulässigkeitsprüfung'!C195)</f>
        <v/>
      </c>
      <c r="C194" s="148" t="str">
        <f>IF(ISBLANK('TAB-B. Zulässigkeitsprüfung'!D195),"",'TAB-B. Zulässigkeitsprüfung'!D195)</f>
        <v/>
      </c>
      <c r="D194" s="179"/>
      <c r="E194" s="147" t="str">
        <f t="shared" si="59"/>
        <v/>
      </c>
      <c r="F194" s="148" t="str">
        <f t="shared" si="60"/>
        <v/>
      </c>
      <c r="G194" s="149"/>
      <c r="H194" s="150" t="str">
        <f t="shared" si="53"/>
        <v/>
      </c>
      <c r="I194" s="151" t="str">
        <f t="shared" si="54"/>
        <v/>
      </c>
      <c r="J194" s="152" t="str">
        <f t="shared" si="55"/>
        <v/>
      </c>
      <c r="K194" s="153" t="str">
        <f t="shared" si="56"/>
        <v/>
      </c>
      <c r="L194" s="154" t="str">
        <f>IF(ISBLANK('TAB-B. Zulässigkeitsprüfung'!G195),"",'TAB-B. Zulässigkeitsprüfung'!G195)</f>
        <v/>
      </c>
      <c r="M194" s="155" t="str">
        <f>IF(ISBLANK('TAB-B. Zulässigkeitsprüfung'!H195),"",'TAB-B. Zulässigkeitsprüfung'!H195)</f>
        <v/>
      </c>
      <c r="N194" s="157"/>
      <c r="O194" s="151">
        <f t="shared" si="61"/>
        <v>0</v>
      </c>
      <c r="P194" s="153" t="str">
        <f t="shared" si="57"/>
        <v/>
      </c>
      <c r="Q194" s="101" t="str">
        <f t="shared" si="62"/>
        <v/>
      </c>
      <c r="R194" s="150" t="str">
        <f t="shared" si="63"/>
        <v/>
      </c>
      <c r="S194" s="158" t="str">
        <f t="shared" si="58"/>
        <v/>
      </c>
      <c r="T194" s="153">
        <f t="shared" si="64"/>
        <v>0</v>
      </c>
      <c r="U194" s="161" t="str">
        <f t="shared" si="65"/>
        <v/>
      </c>
      <c r="V194" s="162"/>
      <c r="W194" s="123"/>
      <c r="X194" s="122"/>
    </row>
    <row r="195" spans="1:24" x14ac:dyDescent="0.2">
      <c r="A195" s="102" t="str">
        <f>IF(ISBLANK('TAB-B. Zulässigkeitsprüfung'!A196),"",'TAB-B. Zulässigkeitsprüfung'!A196)</f>
        <v/>
      </c>
      <c r="B195" s="147" t="str">
        <f>IF(ISBLANK('TAB-B. Zulässigkeitsprüfung'!C196),"",'TAB-B. Zulässigkeitsprüfung'!C196)</f>
        <v/>
      </c>
      <c r="C195" s="148" t="str">
        <f>IF(ISBLANK('TAB-B. Zulässigkeitsprüfung'!D196),"",'TAB-B. Zulässigkeitsprüfung'!D196)</f>
        <v/>
      </c>
      <c r="D195" s="179"/>
      <c r="E195" s="147" t="str">
        <f t="shared" si="59"/>
        <v/>
      </c>
      <c r="F195" s="148" t="str">
        <f t="shared" si="60"/>
        <v/>
      </c>
      <c r="G195" s="149"/>
      <c r="H195" s="150" t="str">
        <f t="shared" si="53"/>
        <v/>
      </c>
      <c r="I195" s="151" t="str">
        <f t="shared" si="54"/>
        <v/>
      </c>
      <c r="J195" s="152" t="str">
        <f t="shared" si="55"/>
        <v/>
      </c>
      <c r="K195" s="153" t="str">
        <f t="shared" si="56"/>
        <v/>
      </c>
      <c r="L195" s="154" t="str">
        <f>IF(ISBLANK('TAB-B. Zulässigkeitsprüfung'!G196),"",'TAB-B. Zulässigkeitsprüfung'!G196)</f>
        <v/>
      </c>
      <c r="M195" s="155" t="str">
        <f>IF(ISBLANK('TAB-B. Zulässigkeitsprüfung'!H196),"",'TAB-B. Zulässigkeitsprüfung'!H196)</f>
        <v/>
      </c>
      <c r="N195" s="157"/>
      <c r="O195" s="151">
        <f t="shared" si="61"/>
        <v>0</v>
      </c>
      <c r="P195" s="153" t="str">
        <f t="shared" si="57"/>
        <v/>
      </c>
      <c r="Q195" s="101" t="str">
        <f t="shared" si="62"/>
        <v/>
      </c>
      <c r="R195" s="150" t="str">
        <f t="shared" si="63"/>
        <v/>
      </c>
      <c r="S195" s="158" t="str">
        <f t="shared" si="58"/>
        <v/>
      </c>
      <c r="T195" s="153">
        <f t="shared" si="64"/>
        <v>0</v>
      </c>
      <c r="U195" s="161" t="str">
        <f t="shared" si="65"/>
        <v/>
      </c>
      <c r="V195" s="162"/>
      <c r="W195" s="123"/>
      <c r="X195" s="122"/>
    </row>
    <row r="196" spans="1:24" x14ac:dyDescent="0.2">
      <c r="A196" s="102" t="str">
        <f>IF(ISBLANK('TAB-B. Zulässigkeitsprüfung'!A197),"",'TAB-B. Zulässigkeitsprüfung'!A197)</f>
        <v/>
      </c>
      <c r="B196" s="147" t="str">
        <f>IF(ISBLANK('TAB-B. Zulässigkeitsprüfung'!C197),"",'TAB-B. Zulässigkeitsprüfung'!C197)</f>
        <v/>
      </c>
      <c r="C196" s="148" t="str">
        <f>IF(ISBLANK('TAB-B. Zulässigkeitsprüfung'!D197),"",'TAB-B. Zulässigkeitsprüfung'!D197)</f>
        <v/>
      </c>
      <c r="D196" s="179"/>
      <c r="E196" s="147" t="str">
        <f t="shared" si="59"/>
        <v/>
      </c>
      <c r="F196" s="148" t="str">
        <f t="shared" si="60"/>
        <v/>
      </c>
      <c r="G196" s="149"/>
      <c r="H196" s="150" t="str">
        <f t="shared" si="53"/>
        <v/>
      </c>
      <c r="I196" s="151" t="str">
        <f t="shared" si="54"/>
        <v/>
      </c>
      <c r="J196" s="152" t="str">
        <f t="shared" si="55"/>
        <v/>
      </c>
      <c r="K196" s="153" t="str">
        <f t="shared" si="56"/>
        <v/>
      </c>
      <c r="L196" s="154" t="str">
        <f>IF(ISBLANK('TAB-B. Zulässigkeitsprüfung'!G197),"",'TAB-B. Zulässigkeitsprüfung'!G197)</f>
        <v/>
      </c>
      <c r="M196" s="155" t="str">
        <f>IF(ISBLANK('TAB-B. Zulässigkeitsprüfung'!H197),"",'TAB-B. Zulässigkeitsprüfung'!H197)</f>
        <v/>
      </c>
      <c r="N196" s="157"/>
      <c r="O196" s="151">
        <f t="shared" si="61"/>
        <v>0</v>
      </c>
      <c r="P196" s="153" t="str">
        <f t="shared" si="57"/>
        <v/>
      </c>
      <c r="Q196" s="101" t="str">
        <f t="shared" si="62"/>
        <v/>
      </c>
      <c r="R196" s="150" t="str">
        <f t="shared" si="63"/>
        <v/>
      </c>
      <c r="S196" s="158" t="str">
        <f t="shared" si="58"/>
        <v/>
      </c>
      <c r="T196" s="153">
        <f t="shared" si="64"/>
        <v>0</v>
      </c>
      <c r="U196" s="161" t="str">
        <f t="shared" si="65"/>
        <v/>
      </c>
      <c r="V196" s="162"/>
      <c r="W196" s="123"/>
      <c r="X196" s="122"/>
    </row>
    <row r="197" spans="1:24" x14ac:dyDescent="0.2">
      <c r="A197" s="102" t="str">
        <f>IF(ISBLANK('TAB-B. Zulässigkeitsprüfung'!A198),"",'TAB-B. Zulässigkeitsprüfung'!A198)</f>
        <v/>
      </c>
      <c r="B197" s="147" t="str">
        <f>IF(ISBLANK('TAB-B. Zulässigkeitsprüfung'!C198),"",'TAB-B. Zulässigkeitsprüfung'!C198)</f>
        <v/>
      </c>
      <c r="C197" s="148" t="str">
        <f>IF(ISBLANK('TAB-B. Zulässigkeitsprüfung'!D198),"",'TAB-B. Zulässigkeitsprüfung'!D198)</f>
        <v/>
      </c>
      <c r="D197" s="179"/>
      <c r="E197" s="147" t="str">
        <f t="shared" si="59"/>
        <v/>
      </c>
      <c r="F197" s="148" t="str">
        <f t="shared" si="60"/>
        <v/>
      </c>
      <c r="G197" s="149"/>
      <c r="H197" s="150" t="str">
        <f t="shared" si="53"/>
        <v/>
      </c>
      <c r="I197" s="151" t="str">
        <f t="shared" si="54"/>
        <v/>
      </c>
      <c r="J197" s="152" t="str">
        <f t="shared" si="55"/>
        <v/>
      </c>
      <c r="K197" s="153" t="str">
        <f t="shared" si="56"/>
        <v/>
      </c>
      <c r="L197" s="154" t="str">
        <f>IF(ISBLANK('TAB-B. Zulässigkeitsprüfung'!G198),"",'TAB-B. Zulässigkeitsprüfung'!G198)</f>
        <v/>
      </c>
      <c r="M197" s="155" t="str">
        <f>IF(ISBLANK('TAB-B. Zulässigkeitsprüfung'!H198),"",'TAB-B. Zulässigkeitsprüfung'!H198)</f>
        <v/>
      </c>
      <c r="N197" s="157"/>
      <c r="O197" s="151">
        <f t="shared" si="61"/>
        <v>0</v>
      </c>
      <c r="P197" s="153" t="str">
        <f t="shared" si="57"/>
        <v/>
      </c>
      <c r="Q197" s="101" t="str">
        <f t="shared" si="62"/>
        <v/>
      </c>
      <c r="R197" s="150" t="str">
        <f t="shared" si="63"/>
        <v/>
      </c>
      <c r="S197" s="158" t="str">
        <f t="shared" si="58"/>
        <v/>
      </c>
      <c r="T197" s="153">
        <f t="shared" si="64"/>
        <v>0</v>
      </c>
      <c r="U197" s="161" t="str">
        <f t="shared" si="65"/>
        <v/>
      </c>
      <c r="V197" s="162"/>
      <c r="W197" s="123"/>
      <c r="X197" s="122"/>
    </row>
    <row r="198" spans="1:24" x14ac:dyDescent="0.2">
      <c r="A198" s="102" t="str">
        <f>IF(ISBLANK('TAB-B. Zulässigkeitsprüfung'!A199),"",'TAB-B. Zulässigkeitsprüfung'!A199)</f>
        <v/>
      </c>
      <c r="B198" s="147" t="str">
        <f>IF(ISBLANK('TAB-B. Zulässigkeitsprüfung'!C199),"",'TAB-B. Zulässigkeitsprüfung'!C199)</f>
        <v/>
      </c>
      <c r="C198" s="148" t="str">
        <f>IF(ISBLANK('TAB-B. Zulässigkeitsprüfung'!D199),"",'TAB-B. Zulässigkeitsprüfung'!D199)</f>
        <v/>
      </c>
      <c r="D198" s="179"/>
      <c r="E198" s="147" t="str">
        <f t="shared" si="59"/>
        <v/>
      </c>
      <c r="F198" s="148" t="str">
        <f t="shared" si="60"/>
        <v/>
      </c>
      <c r="G198" s="149"/>
      <c r="H198" s="150" t="str">
        <f t="shared" si="53"/>
        <v/>
      </c>
      <c r="I198" s="151" t="str">
        <f t="shared" si="54"/>
        <v/>
      </c>
      <c r="J198" s="152" t="str">
        <f t="shared" si="55"/>
        <v/>
      </c>
      <c r="K198" s="153" t="str">
        <f t="shared" si="56"/>
        <v/>
      </c>
      <c r="L198" s="154" t="str">
        <f>IF(ISBLANK('TAB-B. Zulässigkeitsprüfung'!G199),"",'TAB-B. Zulässigkeitsprüfung'!G199)</f>
        <v/>
      </c>
      <c r="M198" s="155" t="str">
        <f>IF(ISBLANK('TAB-B. Zulässigkeitsprüfung'!H199),"",'TAB-B. Zulässigkeitsprüfung'!H199)</f>
        <v/>
      </c>
      <c r="N198" s="157"/>
      <c r="O198" s="151">
        <f t="shared" si="61"/>
        <v>0</v>
      </c>
      <c r="P198" s="153" t="str">
        <f t="shared" si="57"/>
        <v/>
      </c>
      <c r="Q198" s="101" t="str">
        <f t="shared" si="62"/>
        <v/>
      </c>
      <c r="R198" s="150" t="str">
        <f t="shared" si="63"/>
        <v/>
      </c>
      <c r="S198" s="158" t="str">
        <f t="shared" si="58"/>
        <v/>
      </c>
      <c r="T198" s="153">
        <f t="shared" si="64"/>
        <v>0</v>
      </c>
      <c r="U198" s="161" t="str">
        <f t="shared" si="65"/>
        <v/>
      </c>
      <c r="V198" s="162"/>
      <c r="W198" s="123"/>
      <c r="X198" s="122"/>
    </row>
    <row r="199" spans="1:24" x14ac:dyDescent="0.2">
      <c r="A199" s="102" t="str">
        <f>IF(ISBLANK('TAB-B. Zulässigkeitsprüfung'!A200),"",'TAB-B. Zulässigkeitsprüfung'!A200)</f>
        <v/>
      </c>
      <c r="B199" s="147" t="str">
        <f>IF(ISBLANK('TAB-B. Zulässigkeitsprüfung'!C200),"",'TAB-B. Zulässigkeitsprüfung'!C200)</f>
        <v/>
      </c>
      <c r="C199" s="148" t="str">
        <f>IF(ISBLANK('TAB-B. Zulässigkeitsprüfung'!D200),"",'TAB-B. Zulässigkeitsprüfung'!D200)</f>
        <v/>
      </c>
      <c r="D199" s="179"/>
      <c r="E199" s="147" t="str">
        <f t="shared" si="59"/>
        <v/>
      </c>
      <c r="F199" s="148" t="str">
        <f t="shared" si="60"/>
        <v/>
      </c>
      <c r="G199" s="149"/>
      <c r="H199" s="150" t="str">
        <f t="shared" si="53"/>
        <v/>
      </c>
      <c r="I199" s="151" t="str">
        <f t="shared" si="54"/>
        <v/>
      </c>
      <c r="J199" s="152" t="str">
        <f t="shared" si="55"/>
        <v/>
      </c>
      <c r="K199" s="153" t="str">
        <f t="shared" si="56"/>
        <v/>
      </c>
      <c r="L199" s="154" t="str">
        <f>IF(ISBLANK('TAB-B. Zulässigkeitsprüfung'!G200),"",'TAB-B. Zulässigkeitsprüfung'!G200)</f>
        <v/>
      </c>
      <c r="M199" s="155" t="str">
        <f>IF(ISBLANK('TAB-B. Zulässigkeitsprüfung'!H200),"",'TAB-B. Zulässigkeitsprüfung'!H200)</f>
        <v/>
      </c>
      <c r="N199" s="157"/>
      <c r="O199" s="151">
        <f t="shared" si="61"/>
        <v>0</v>
      </c>
      <c r="P199" s="153" t="str">
        <f t="shared" si="57"/>
        <v/>
      </c>
      <c r="Q199" s="101" t="str">
        <f t="shared" si="62"/>
        <v/>
      </c>
      <c r="R199" s="150" t="str">
        <f t="shared" si="63"/>
        <v/>
      </c>
      <c r="S199" s="158" t="str">
        <f t="shared" si="58"/>
        <v/>
      </c>
      <c r="T199" s="153">
        <f t="shared" si="64"/>
        <v>0</v>
      </c>
      <c r="U199" s="161" t="str">
        <f t="shared" si="65"/>
        <v/>
      </c>
      <c r="V199" s="162"/>
      <c r="W199" s="123"/>
      <c r="X199" s="122"/>
    </row>
    <row r="200" spans="1:24" x14ac:dyDescent="0.2">
      <c r="A200" s="102" t="str">
        <f>IF(ISBLANK('TAB-B. Zulässigkeitsprüfung'!A201),"",'TAB-B. Zulässigkeitsprüfung'!A201)</f>
        <v/>
      </c>
      <c r="B200" s="147" t="str">
        <f>IF(ISBLANK('TAB-B. Zulässigkeitsprüfung'!C201),"",'TAB-B. Zulässigkeitsprüfung'!C201)</f>
        <v/>
      </c>
      <c r="C200" s="148" t="str">
        <f>IF(ISBLANK('TAB-B. Zulässigkeitsprüfung'!D201),"",'TAB-B. Zulässigkeitsprüfung'!D201)</f>
        <v/>
      </c>
      <c r="D200" s="179"/>
      <c r="E200" s="147" t="str">
        <f t="shared" si="59"/>
        <v/>
      </c>
      <c r="F200" s="148" t="str">
        <f t="shared" si="60"/>
        <v/>
      </c>
      <c r="G200" s="149"/>
      <c r="H200" s="150" t="str">
        <f t="shared" si="53"/>
        <v/>
      </c>
      <c r="I200" s="151" t="str">
        <f t="shared" si="54"/>
        <v/>
      </c>
      <c r="J200" s="152" t="str">
        <f t="shared" si="55"/>
        <v/>
      </c>
      <c r="K200" s="153" t="str">
        <f t="shared" si="56"/>
        <v/>
      </c>
      <c r="L200" s="154" t="str">
        <f>IF(ISBLANK('TAB-B. Zulässigkeitsprüfung'!G201),"",'TAB-B. Zulässigkeitsprüfung'!G201)</f>
        <v/>
      </c>
      <c r="M200" s="155" t="str">
        <f>IF(ISBLANK('TAB-B. Zulässigkeitsprüfung'!H201),"",'TAB-B. Zulässigkeitsprüfung'!H201)</f>
        <v/>
      </c>
      <c r="N200" s="157"/>
      <c r="O200" s="151">
        <f t="shared" si="61"/>
        <v>0</v>
      </c>
      <c r="P200" s="153" t="str">
        <f t="shared" si="57"/>
        <v/>
      </c>
      <c r="Q200" s="101" t="str">
        <f t="shared" si="62"/>
        <v/>
      </c>
      <c r="R200" s="150" t="str">
        <f t="shared" si="63"/>
        <v/>
      </c>
      <c r="S200" s="158" t="str">
        <f t="shared" si="58"/>
        <v/>
      </c>
      <c r="T200" s="153">
        <f t="shared" si="64"/>
        <v>0</v>
      </c>
      <c r="U200" s="161" t="str">
        <f t="shared" si="65"/>
        <v/>
      </c>
      <c r="V200" s="162"/>
      <c r="W200" s="123"/>
      <c r="X200" s="122"/>
    </row>
    <row r="201" spans="1:24" x14ac:dyDescent="0.2">
      <c r="A201" s="102" t="str">
        <f>IF(ISBLANK('TAB-B. Zulässigkeitsprüfung'!A202),"",'TAB-B. Zulässigkeitsprüfung'!A202)</f>
        <v/>
      </c>
      <c r="B201" s="147" t="str">
        <f>IF(ISBLANK('TAB-B. Zulässigkeitsprüfung'!C202),"",'TAB-B. Zulässigkeitsprüfung'!C202)</f>
        <v/>
      </c>
      <c r="C201" s="148" t="str">
        <f>IF(ISBLANK('TAB-B. Zulässigkeitsprüfung'!D202),"",'TAB-B. Zulässigkeitsprüfung'!D202)</f>
        <v/>
      </c>
      <c r="D201" s="179"/>
      <c r="E201" s="147" t="str">
        <f t="shared" si="59"/>
        <v/>
      </c>
      <c r="F201" s="148" t="str">
        <f t="shared" si="60"/>
        <v/>
      </c>
      <c r="G201" s="149"/>
      <c r="H201" s="150" t="str">
        <f t="shared" si="53"/>
        <v/>
      </c>
      <c r="I201" s="151" t="str">
        <f t="shared" si="54"/>
        <v/>
      </c>
      <c r="J201" s="152" t="str">
        <f t="shared" si="55"/>
        <v/>
      </c>
      <c r="K201" s="153" t="str">
        <f t="shared" si="56"/>
        <v/>
      </c>
      <c r="L201" s="154" t="str">
        <f>IF(ISBLANK('TAB-B. Zulässigkeitsprüfung'!G202),"",'TAB-B. Zulässigkeitsprüfung'!G202)</f>
        <v/>
      </c>
      <c r="M201" s="155" t="str">
        <f>IF(ISBLANK('TAB-B. Zulässigkeitsprüfung'!H202),"",'TAB-B. Zulässigkeitsprüfung'!H202)</f>
        <v/>
      </c>
      <c r="N201" s="157"/>
      <c r="O201" s="151">
        <f t="shared" si="61"/>
        <v>0</v>
      </c>
      <c r="P201" s="153" t="str">
        <f t="shared" si="57"/>
        <v/>
      </c>
      <c r="Q201" s="101" t="str">
        <f t="shared" si="62"/>
        <v/>
      </c>
      <c r="R201" s="150" t="str">
        <f t="shared" si="63"/>
        <v/>
      </c>
      <c r="S201" s="158" t="str">
        <f t="shared" si="58"/>
        <v/>
      </c>
      <c r="T201" s="153">
        <f t="shared" si="64"/>
        <v>0</v>
      </c>
      <c r="U201" s="161" t="str">
        <f t="shared" si="65"/>
        <v/>
      </c>
      <c r="V201" s="162"/>
      <c r="W201" s="123"/>
      <c r="X201" s="122"/>
    </row>
    <row r="202" spans="1:24" x14ac:dyDescent="0.2">
      <c r="A202" s="102" t="str">
        <f>IF(ISBLANK('TAB-B. Zulässigkeitsprüfung'!A203),"",'TAB-B. Zulässigkeitsprüfung'!A203)</f>
        <v/>
      </c>
      <c r="B202" s="147" t="str">
        <f>IF(ISBLANK('TAB-B. Zulässigkeitsprüfung'!C203),"",'TAB-B. Zulässigkeitsprüfung'!C203)</f>
        <v/>
      </c>
      <c r="C202" s="148" t="str">
        <f>IF(ISBLANK('TAB-B. Zulässigkeitsprüfung'!D203),"",'TAB-B. Zulässigkeitsprüfung'!D203)</f>
        <v/>
      </c>
      <c r="D202" s="179"/>
      <c r="E202" s="147" t="str">
        <f t="shared" si="59"/>
        <v/>
      </c>
      <c r="F202" s="148" t="str">
        <f t="shared" si="60"/>
        <v/>
      </c>
      <c r="G202" s="149"/>
      <c r="H202" s="150" t="str">
        <f t="shared" si="53"/>
        <v/>
      </c>
      <c r="I202" s="151" t="str">
        <f t="shared" si="54"/>
        <v/>
      </c>
      <c r="J202" s="152" t="str">
        <f t="shared" si="55"/>
        <v/>
      </c>
      <c r="K202" s="153" t="str">
        <f t="shared" si="56"/>
        <v/>
      </c>
      <c r="L202" s="154" t="str">
        <f>IF(ISBLANK('TAB-B. Zulässigkeitsprüfung'!G203),"",'TAB-B. Zulässigkeitsprüfung'!G203)</f>
        <v/>
      </c>
      <c r="M202" s="155" t="str">
        <f>IF(ISBLANK('TAB-B. Zulässigkeitsprüfung'!H203),"",'TAB-B. Zulässigkeitsprüfung'!H203)</f>
        <v/>
      </c>
      <c r="N202" s="157"/>
      <c r="O202" s="151">
        <f t="shared" si="61"/>
        <v>0</v>
      </c>
      <c r="P202" s="153" t="str">
        <f t="shared" si="57"/>
        <v/>
      </c>
      <c r="Q202" s="101" t="str">
        <f t="shared" si="62"/>
        <v/>
      </c>
      <c r="R202" s="150" t="str">
        <f t="shared" si="63"/>
        <v/>
      </c>
      <c r="S202" s="158" t="str">
        <f t="shared" si="58"/>
        <v/>
      </c>
      <c r="T202" s="153">
        <f t="shared" si="64"/>
        <v>0</v>
      </c>
      <c r="U202" s="161" t="str">
        <f t="shared" si="65"/>
        <v/>
      </c>
      <c r="V202" s="162"/>
      <c r="W202" s="123"/>
      <c r="X202" s="122"/>
    </row>
    <row r="203" spans="1:24" x14ac:dyDescent="0.2">
      <c r="A203" s="102" t="str">
        <f>IF(ISBLANK('TAB-B. Zulässigkeitsprüfung'!A204),"",'TAB-B. Zulässigkeitsprüfung'!A204)</f>
        <v/>
      </c>
      <c r="B203" s="147" t="str">
        <f>IF(ISBLANK('TAB-B. Zulässigkeitsprüfung'!C204),"",'TAB-B. Zulässigkeitsprüfung'!C204)</f>
        <v/>
      </c>
      <c r="C203" s="148" t="str">
        <f>IF(ISBLANK('TAB-B. Zulässigkeitsprüfung'!D204),"",'TAB-B. Zulässigkeitsprüfung'!D204)</f>
        <v/>
      </c>
      <c r="D203" s="179"/>
      <c r="E203" s="147" t="str">
        <f t="shared" si="59"/>
        <v/>
      </c>
      <c r="F203" s="148" t="str">
        <f t="shared" si="60"/>
        <v/>
      </c>
      <c r="G203" s="149"/>
      <c r="H203" s="150" t="str">
        <f t="shared" si="53"/>
        <v/>
      </c>
      <c r="I203" s="151" t="str">
        <f t="shared" si="54"/>
        <v/>
      </c>
      <c r="J203" s="152" t="str">
        <f t="shared" si="55"/>
        <v/>
      </c>
      <c r="K203" s="153" t="str">
        <f t="shared" si="56"/>
        <v/>
      </c>
      <c r="L203" s="154" t="str">
        <f>IF(ISBLANK('TAB-B. Zulässigkeitsprüfung'!G204),"",'TAB-B. Zulässigkeitsprüfung'!G204)</f>
        <v/>
      </c>
      <c r="M203" s="155" t="str">
        <f>IF(ISBLANK('TAB-B. Zulässigkeitsprüfung'!H204),"",'TAB-B. Zulässigkeitsprüfung'!H204)</f>
        <v/>
      </c>
      <c r="N203" s="157"/>
      <c r="O203" s="151">
        <f t="shared" si="61"/>
        <v>0</v>
      </c>
      <c r="P203" s="153" t="str">
        <f t="shared" si="57"/>
        <v/>
      </c>
      <c r="Q203" s="101" t="str">
        <f t="shared" si="62"/>
        <v/>
      </c>
      <c r="R203" s="150" t="str">
        <f t="shared" si="63"/>
        <v/>
      </c>
      <c r="S203" s="158" t="str">
        <f t="shared" si="58"/>
        <v/>
      </c>
      <c r="T203" s="153">
        <f t="shared" si="64"/>
        <v>0</v>
      </c>
      <c r="U203" s="161" t="str">
        <f t="shared" si="65"/>
        <v/>
      </c>
      <c r="V203" s="162"/>
      <c r="W203" s="123"/>
      <c r="X203" s="122"/>
    </row>
    <row r="204" spans="1:24" x14ac:dyDescent="0.2">
      <c r="A204" s="102" t="str">
        <f>IF(ISBLANK('TAB-B. Zulässigkeitsprüfung'!A205),"",'TAB-B. Zulässigkeitsprüfung'!A205)</f>
        <v/>
      </c>
      <c r="B204" s="147" t="str">
        <f>IF(ISBLANK('TAB-B. Zulässigkeitsprüfung'!C205),"",'TAB-B. Zulässigkeitsprüfung'!C205)</f>
        <v/>
      </c>
      <c r="C204" s="148" t="str">
        <f>IF(ISBLANK('TAB-B. Zulässigkeitsprüfung'!D205),"",'TAB-B. Zulässigkeitsprüfung'!D205)</f>
        <v/>
      </c>
      <c r="D204" s="179"/>
      <c r="E204" s="147" t="str">
        <f t="shared" si="59"/>
        <v/>
      </c>
      <c r="F204" s="148" t="str">
        <f t="shared" si="60"/>
        <v/>
      </c>
      <c r="G204" s="149"/>
      <c r="H204" s="150" t="str">
        <f t="shared" si="53"/>
        <v/>
      </c>
      <c r="I204" s="151" t="str">
        <f t="shared" si="54"/>
        <v/>
      </c>
      <c r="J204" s="152" t="str">
        <f t="shared" si="55"/>
        <v/>
      </c>
      <c r="K204" s="153" t="str">
        <f t="shared" si="56"/>
        <v/>
      </c>
      <c r="L204" s="154" t="str">
        <f>IF(ISBLANK('TAB-B. Zulässigkeitsprüfung'!G205),"",'TAB-B. Zulässigkeitsprüfung'!G205)</f>
        <v/>
      </c>
      <c r="M204" s="155" t="str">
        <f>IF(ISBLANK('TAB-B. Zulässigkeitsprüfung'!H205),"",'TAB-B. Zulässigkeitsprüfung'!H205)</f>
        <v/>
      </c>
      <c r="N204" s="157"/>
      <c r="O204" s="151">
        <f t="shared" si="61"/>
        <v>0</v>
      </c>
      <c r="P204" s="153" t="str">
        <f t="shared" si="57"/>
        <v/>
      </c>
      <c r="Q204" s="101" t="str">
        <f t="shared" si="62"/>
        <v/>
      </c>
      <c r="R204" s="150" t="str">
        <f t="shared" si="63"/>
        <v/>
      </c>
      <c r="S204" s="158" t="str">
        <f t="shared" si="58"/>
        <v/>
      </c>
      <c r="T204" s="153">
        <f t="shared" si="64"/>
        <v>0</v>
      </c>
      <c r="U204" s="161" t="str">
        <f t="shared" si="65"/>
        <v/>
      </c>
      <c r="V204" s="162"/>
      <c r="W204" s="123"/>
      <c r="X204" s="122"/>
    </row>
    <row r="205" spans="1:24" x14ac:dyDescent="0.2">
      <c r="A205" s="102" t="str">
        <f>IF(ISBLANK('TAB-B. Zulässigkeitsprüfung'!A206),"",'TAB-B. Zulässigkeitsprüfung'!A206)</f>
        <v/>
      </c>
      <c r="B205" s="147" t="str">
        <f>IF(ISBLANK('TAB-B. Zulässigkeitsprüfung'!C206),"",'TAB-B. Zulässigkeitsprüfung'!C206)</f>
        <v/>
      </c>
      <c r="C205" s="148" t="str">
        <f>IF(ISBLANK('TAB-B. Zulässigkeitsprüfung'!D206),"",'TAB-B. Zulässigkeitsprüfung'!D206)</f>
        <v/>
      </c>
      <c r="D205" s="179"/>
      <c r="E205" s="147" t="str">
        <f t="shared" si="59"/>
        <v/>
      </c>
      <c r="F205" s="148" t="str">
        <f t="shared" si="60"/>
        <v/>
      </c>
      <c r="G205" s="149"/>
      <c r="H205" s="150" t="str">
        <f t="shared" si="53"/>
        <v/>
      </c>
      <c r="I205" s="151" t="str">
        <f t="shared" si="54"/>
        <v/>
      </c>
      <c r="J205" s="152" t="str">
        <f t="shared" si="55"/>
        <v/>
      </c>
      <c r="K205" s="153" t="str">
        <f t="shared" si="56"/>
        <v/>
      </c>
      <c r="L205" s="154" t="str">
        <f>IF(ISBLANK('TAB-B. Zulässigkeitsprüfung'!G206),"",'TAB-B. Zulässigkeitsprüfung'!G206)</f>
        <v/>
      </c>
      <c r="M205" s="155" t="str">
        <f>IF(ISBLANK('TAB-B. Zulässigkeitsprüfung'!H206),"",'TAB-B. Zulässigkeitsprüfung'!H206)</f>
        <v/>
      </c>
      <c r="N205" s="157"/>
      <c r="O205" s="151">
        <f t="shared" si="61"/>
        <v>0</v>
      </c>
      <c r="P205" s="153" t="str">
        <f t="shared" si="57"/>
        <v/>
      </c>
      <c r="Q205" s="101" t="str">
        <f t="shared" si="62"/>
        <v/>
      </c>
      <c r="R205" s="150" t="str">
        <f t="shared" si="63"/>
        <v/>
      </c>
      <c r="S205" s="158" t="str">
        <f t="shared" si="58"/>
        <v/>
      </c>
      <c r="T205" s="153">
        <f t="shared" si="64"/>
        <v>0</v>
      </c>
      <c r="U205" s="161" t="str">
        <f t="shared" si="65"/>
        <v/>
      </c>
      <c r="V205" s="162"/>
      <c r="W205" s="123"/>
      <c r="X205" s="122"/>
    </row>
    <row r="206" spans="1:24" x14ac:dyDescent="0.2">
      <c r="A206" s="102" t="str">
        <f>IF(ISBLANK('TAB-B. Zulässigkeitsprüfung'!A207),"",'TAB-B. Zulässigkeitsprüfung'!A207)</f>
        <v/>
      </c>
      <c r="B206" s="147" t="str">
        <f>IF(ISBLANK('TAB-B. Zulässigkeitsprüfung'!C207),"",'TAB-B. Zulässigkeitsprüfung'!C207)</f>
        <v/>
      </c>
      <c r="C206" s="148" t="str">
        <f>IF(ISBLANK('TAB-B. Zulässigkeitsprüfung'!D207),"",'TAB-B. Zulässigkeitsprüfung'!D207)</f>
        <v/>
      </c>
      <c r="D206" s="179"/>
      <c r="E206" s="147" t="str">
        <f t="shared" si="59"/>
        <v/>
      </c>
      <c r="F206" s="148" t="str">
        <f t="shared" si="60"/>
        <v/>
      </c>
      <c r="G206" s="149"/>
      <c r="H206" s="150" t="str">
        <f t="shared" si="53"/>
        <v/>
      </c>
      <c r="I206" s="151" t="str">
        <f t="shared" si="54"/>
        <v/>
      </c>
      <c r="J206" s="152" t="str">
        <f t="shared" si="55"/>
        <v/>
      </c>
      <c r="K206" s="153" t="str">
        <f t="shared" si="56"/>
        <v/>
      </c>
      <c r="L206" s="154" t="str">
        <f>IF(ISBLANK('TAB-B. Zulässigkeitsprüfung'!G207),"",'TAB-B. Zulässigkeitsprüfung'!G207)</f>
        <v/>
      </c>
      <c r="M206" s="155" t="str">
        <f>IF(ISBLANK('TAB-B. Zulässigkeitsprüfung'!H207),"",'TAB-B. Zulässigkeitsprüfung'!H207)</f>
        <v/>
      </c>
      <c r="N206" s="157"/>
      <c r="O206" s="151">
        <f t="shared" si="61"/>
        <v>0</v>
      </c>
      <c r="P206" s="153" t="str">
        <f t="shared" si="57"/>
        <v/>
      </c>
      <c r="Q206" s="101" t="str">
        <f t="shared" si="62"/>
        <v/>
      </c>
      <c r="R206" s="150" t="str">
        <f t="shared" si="63"/>
        <v/>
      </c>
      <c r="S206" s="158" t="str">
        <f t="shared" si="58"/>
        <v/>
      </c>
      <c r="T206" s="153">
        <f t="shared" si="64"/>
        <v>0</v>
      </c>
      <c r="U206" s="161" t="str">
        <f t="shared" si="65"/>
        <v/>
      </c>
      <c r="V206" s="162"/>
      <c r="W206" s="123"/>
      <c r="X206" s="122"/>
    </row>
    <row r="207" spans="1:24" x14ac:dyDescent="0.2">
      <c r="A207" s="102" t="str">
        <f>IF(ISBLANK('TAB-B. Zulässigkeitsprüfung'!A208),"",'TAB-B. Zulässigkeitsprüfung'!A208)</f>
        <v/>
      </c>
      <c r="B207" s="147" t="str">
        <f>IF(ISBLANK('TAB-B. Zulässigkeitsprüfung'!C208),"",'TAB-B. Zulässigkeitsprüfung'!C208)</f>
        <v/>
      </c>
      <c r="C207" s="148" t="str">
        <f>IF(ISBLANK('TAB-B. Zulässigkeitsprüfung'!D208),"",'TAB-B. Zulässigkeitsprüfung'!D208)</f>
        <v/>
      </c>
      <c r="D207" s="179"/>
      <c r="E207" s="147" t="str">
        <f t="shared" si="59"/>
        <v/>
      </c>
      <c r="F207" s="148" t="str">
        <f t="shared" si="60"/>
        <v/>
      </c>
      <c r="G207" s="149"/>
      <c r="H207" s="150" t="str">
        <f t="shared" si="53"/>
        <v/>
      </c>
      <c r="I207" s="151" t="str">
        <f t="shared" si="54"/>
        <v/>
      </c>
      <c r="J207" s="152" t="str">
        <f t="shared" si="55"/>
        <v/>
      </c>
      <c r="K207" s="153" t="str">
        <f t="shared" si="56"/>
        <v/>
      </c>
      <c r="L207" s="154" t="str">
        <f>IF(ISBLANK('TAB-B. Zulässigkeitsprüfung'!G208),"",'TAB-B. Zulässigkeitsprüfung'!G208)</f>
        <v/>
      </c>
      <c r="M207" s="155" t="str">
        <f>IF(ISBLANK('TAB-B. Zulässigkeitsprüfung'!H208),"",'TAB-B. Zulässigkeitsprüfung'!H208)</f>
        <v/>
      </c>
      <c r="N207" s="157"/>
      <c r="O207" s="151">
        <f t="shared" si="61"/>
        <v>0</v>
      </c>
      <c r="P207" s="153" t="str">
        <f t="shared" si="57"/>
        <v/>
      </c>
      <c r="Q207" s="101" t="str">
        <f t="shared" si="62"/>
        <v/>
      </c>
      <c r="R207" s="150" t="str">
        <f t="shared" si="63"/>
        <v/>
      </c>
      <c r="S207" s="158" t="str">
        <f t="shared" si="58"/>
        <v/>
      </c>
      <c r="T207" s="153">
        <f t="shared" si="64"/>
        <v>0</v>
      </c>
      <c r="U207" s="161" t="str">
        <f t="shared" si="65"/>
        <v/>
      </c>
      <c r="V207" s="162"/>
      <c r="W207" s="123"/>
      <c r="X207" s="122"/>
    </row>
    <row r="208" spans="1:24" x14ac:dyDescent="0.2">
      <c r="A208" s="102" t="str">
        <f>IF(ISBLANK('TAB-B. Zulässigkeitsprüfung'!A209),"",'TAB-B. Zulässigkeitsprüfung'!A209)</f>
        <v/>
      </c>
      <c r="B208" s="147" t="str">
        <f>IF(ISBLANK('TAB-B. Zulässigkeitsprüfung'!C209),"",'TAB-B. Zulässigkeitsprüfung'!C209)</f>
        <v/>
      </c>
      <c r="C208" s="148" t="str">
        <f>IF(ISBLANK('TAB-B. Zulässigkeitsprüfung'!D209),"",'TAB-B. Zulässigkeitsprüfung'!D209)</f>
        <v/>
      </c>
      <c r="D208" s="179"/>
      <c r="E208" s="147" t="str">
        <f t="shared" si="59"/>
        <v/>
      </c>
      <c r="F208" s="148" t="str">
        <f t="shared" si="60"/>
        <v/>
      </c>
      <c r="G208" s="149"/>
      <c r="H208" s="150" t="str">
        <f t="shared" si="53"/>
        <v/>
      </c>
      <c r="I208" s="151" t="str">
        <f t="shared" si="54"/>
        <v/>
      </c>
      <c r="J208" s="152" t="str">
        <f t="shared" si="55"/>
        <v/>
      </c>
      <c r="K208" s="153" t="str">
        <f t="shared" si="56"/>
        <v/>
      </c>
      <c r="L208" s="154" t="str">
        <f>IF(ISBLANK('TAB-B. Zulässigkeitsprüfung'!G209),"",'TAB-B. Zulässigkeitsprüfung'!G209)</f>
        <v/>
      </c>
      <c r="M208" s="155" t="str">
        <f>IF(ISBLANK('TAB-B. Zulässigkeitsprüfung'!H209),"",'TAB-B. Zulässigkeitsprüfung'!H209)</f>
        <v/>
      </c>
      <c r="N208" s="157"/>
      <c r="O208" s="151">
        <f t="shared" si="61"/>
        <v>0</v>
      </c>
      <c r="P208" s="153" t="str">
        <f t="shared" si="57"/>
        <v/>
      </c>
      <c r="Q208" s="101" t="str">
        <f t="shared" si="62"/>
        <v/>
      </c>
      <c r="R208" s="150" t="str">
        <f t="shared" si="63"/>
        <v/>
      </c>
      <c r="S208" s="158" t="str">
        <f t="shared" si="58"/>
        <v/>
      </c>
      <c r="T208" s="153">
        <f t="shared" si="64"/>
        <v>0</v>
      </c>
      <c r="U208" s="161" t="str">
        <f t="shared" si="65"/>
        <v/>
      </c>
      <c r="V208" s="162"/>
      <c r="W208" s="123"/>
      <c r="X208" s="122"/>
    </row>
    <row r="209" spans="1:24" x14ac:dyDescent="0.2">
      <c r="A209" s="102" t="str">
        <f>IF(ISBLANK('TAB-B. Zulässigkeitsprüfung'!A210),"",'TAB-B. Zulässigkeitsprüfung'!A210)</f>
        <v/>
      </c>
      <c r="B209" s="147" t="str">
        <f>IF(ISBLANK('TAB-B. Zulässigkeitsprüfung'!C210),"",'TAB-B. Zulässigkeitsprüfung'!C210)</f>
        <v/>
      </c>
      <c r="C209" s="148" t="str">
        <f>IF(ISBLANK('TAB-B. Zulässigkeitsprüfung'!D210),"",'TAB-B. Zulässigkeitsprüfung'!D210)</f>
        <v/>
      </c>
      <c r="D209" s="179"/>
      <c r="E209" s="147" t="str">
        <f t="shared" si="59"/>
        <v/>
      </c>
      <c r="F209" s="148" t="str">
        <f t="shared" si="60"/>
        <v/>
      </c>
      <c r="G209" s="149"/>
      <c r="H209" s="150" t="str">
        <f t="shared" si="53"/>
        <v/>
      </c>
      <c r="I209" s="151" t="str">
        <f t="shared" si="54"/>
        <v/>
      </c>
      <c r="J209" s="152" t="str">
        <f t="shared" si="55"/>
        <v/>
      </c>
      <c r="K209" s="153" t="str">
        <f t="shared" si="56"/>
        <v/>
      </c>
      <c r="L209" s="154" t="str">
        <f>IF(ISBLANK('TAB-B. Zulässigkeitsprüfung'!G210),"",'TAB-B. Zulässigkeitsprüfung'!G210)</f>
        <v/>
      </c>
      <c r="M209" s="155" t="str">
        <f>IF(ISBLANK('TAB-B. Zulässigkeitsprüfung'!H210),"",'TAB-B. Zulässigkeitsprüfung'!H210)</f>
        <v/>
      </c>
      <c r="N209" s="157"/>
      <c r="O209" s="151">
        <f t="shared" si="61"/>
        <v>0</v>
      </c>
      <c r="P209" s="153" t="str">
        <f t="shared" si="57"/>
        <v/>
      </c>
      <c r="Q209" s="101" t="str">
        <f t="shared" si="62"/>
        <v/>
      </c>
      <c r="R209" s="150" t="str">
        <f t="shared" si="63"/>
        <v/>
      </c>
      <c r="S209" s="158" t="str">
        <f t="shared" si="58"/>
        <v/>
      </c>
      <c r="T209" s="153">
        <f t="shared" si="64"/>
        <v>0</v>
      </c>
      <c r="U209" s="161" t="str">
        <f t="shared" si="65"/>
        <v/>
      </c>
      <c r="V209" s="162"/>
      <c r="W209" s="123"/>
      <c r="X209" s="122"/>
    </row>
    <row r="210" spans="1:24" x14ac:dyDescent="0.2">
      <c r="A210" s="102" t="str">
        <f>IF(ISBLANK('TAB-B. Zulässigkeitsprüfung'!A211),"",'TAB-B. Zulässigkeitsprüfung'!A211)</f>
        <v/>
      </c>
      <c r="B210" s="147" t="str">
        <f>IF(ISBLANK('TAB-B. Zulässigkeitsprüfung'!C211),"",'TAB-B. Zulässigkeitsprüfung'!C211)</f>
        <v/>
      </c>
      <c r="C210" s="148" t="str">
        <f>IF(ISBLANK('TAB-B. Zulässigkeitsprüfung'!D211),"",'TAB-B. Zulässigkeitsprüfung'!D211)</f>
        <v/>
      </c>
      <c r="D210" s="179"/>
      <c r="E210" s="147" t="str">
        <f t="shared" si="59"/>
        <v/>
      </c>
      <c r="F210" s="148" t="str">
        <f t="shared" si="60"/>
        <v/>
      </c>
      <c r="G210" s="149"/>
      <c r="H210" s="150" t="str">
        <f t="shared" si="53"/>
        <v/>
      </c>
      <c r="I210" s="151" t="str">
        <f t="shared" si="54"/>
        <v/>
      </c>
      <c r="J210" s="152" t="str">
        <f t="shared" si="55"/>
        <v/>
      </c>
      <c r="K210" s="153" t="str">
        <f t="shared" si="56"/>
        <v/>
      </c>
      <c r="L210" s="154" t="str">
        <f>IF(ISBLANK('TAB-B. Zulässigkeitsprüfung'!G211),"",'TAB-B. Zulässigkeitsprüfung'!G211)</f>
        <v/>
      </c>
      <c r="M210" s="155" t="str">
        <f>IF(ISBLANK('TAB-B. Zulässigkeitsprüfung'!H211),"",'TAB-B. Zulässigkeitsprüfung'!H211)</f>
        <v/>
      </c>
      <c r="N210" s="157"/>
      <c r="O210" s="151">
        <f t="shared" si="61"/>
        <v>0</v>
      </c>
      <c r="P210" s="153" t="str">
        <f t="shared" si="57"/>
        <v/>
      </c>
      <c r="Q210" s="101" t="str">
        <f t="shared" si="62"/>
        <v/>
      </c>
      <c r="R210" s="150" t="str">
        <f t="shared" si="63"/>
        <v/>
      </c>
      <c r="S210" s="158" t="str">
        <f t="shared" si="58"/>
        <v/>
      </c>
      <c r="T210" s="153">
        <f t="shared" si="64"/>
        <v>0</v>
      </c>
      <c r="U210" s="161" t="str">
        <f t="shared" si="65"/>
        <v/>
      </c>
      <c r="V210" s="162"/>
      <c r="W210" s="123"/>
      <c r="X210" s="122"/>
    </row>
    <row r="211" spans="1:24" x14ac:dyDescent="0.2">
      <c r="A211" s="102" t="str">
        <f>IF(ISBLANK('TAB-B. Zulässigkeitsprüfung'!A212),"",'TAB-B. Zulässigkeitsprüfung'!A212)</f>
        <v/>
      </c>
      <c r="B211" s="147" t="str">
        <f>IF(ISBLANK('TAB-B. Zulässigkeitsprüfung'!C212),"",'TAB-B. Zulässigkeitsprüfung'!C212)</f>
        <v/>
      </c>
      <c r="C211" s="148" t="str">
        <f>IF(ISBLANK('TAB-B. Zulässigkeitsprüfung'!D212),"",'TAB-B. Zulässigkeitsprüfung'!D212)</f>
        <v/>
      </c>
      <c r="D211" s="179"/>
      <c r="E211" s="147" t="str">
        <f t="shared" si="59"/>
        <v/>
      </c>
      <c r="F211" s="148" t="str">
        <f t="shared" si="60"/>
        <v/>
      </c>
      <c r="G211" s="149"/>
      <c r="H211" s="150" t="str">
        <f t="shared" si="53"/>
        <v/>
      </c>
      <c r="I211" s="151" t="str">
        <f t="shared" si="54"/>
        <v/>
      </c>
      <c r="J211" s="152" t="str">
        <f t="shared" si="55"/>
        <v/>
      </c>
      <c r="K211" s="153" t="str">
        <f t="shared" si="56"/>
        <v/>
      </c>
      <c r="L211" s="154" t="str">
        <f>IF(ISBLANK('TAB-B. Zulässigkeitsprüfung'!G212),"",'TAB-B. Zulässigkeitsprüfung'!G212)</f>
        <v/>
      </c>
      <c r="M211" s="155" t="str">
        <f>IF(ISBLANK('TAB-B. Zulässigkeitsprüfung'!H212),"",'TAB-B. Zulässigkeitsprüfung'!H212)</f>
        <v/>
      </c>
      <c r="N211" s="157"/>
      <c r="O211" s="151">
        <f t="shared" si="61"/>
        <v>0</v>
      </c>
      <c r="P211" s="153" t="str">
        <f t="shared" si="57"/>
        <v/>
      </c>
      <c r="Q211" s="101" t="str">
        <f t="shared" si="62"/>
        <v/>
      </c>
      <c r="R211" s="150" t="str">
        <f t="shared" si="63"/>
        <v/>
      </c>
      <c r="S211" s="158" t="str">
        <f t="shared" si="58"/>
        <v/>
      </c>
      <c r="T211" s="153">
        <f t="shared" si="64"/>
        <v>0</v>
      </c>
      <c r="U211" s="161" t="str">
        <f t="shared" si="65"/>
        <v/>
      </c>
      <c r="V211" s="162"/>
      <c r="W211" s="123"/>
      <c r="X211" s="122"/>
    </row>
    <row r="212" spans="1:24" x14ac:dyDescent="0.2">
      <c r="A212" s="102" t="str">
        <f>IF(ISBLANK('TAB-B. Zulässigkeitsprüfung'!A213),"",'TAB-B. Zulässigkeitsprüfung'!A213)</f>
        <v/>
      </c>
      <c r="B212" s="147" t="str">
        <f>IF(ISBLANK('TAB-B. Zulässigkeitsprüfung'!C213),"",'TAB-B. Zulässigkeitsprüfung'!C213)</f>
        <v/>
      </c>
      <c r="C212" s="148" t="str">
        <f>IF(ISBLANK('TAB-B. Zulässigkeitsprüfung'!D213),"",'TAB-B. Zulässigkeitsprüfung'!D213)</f>
        <v/>
      </c>
      <c r="D212" s="179"/>
      <c r="E212" s="147" t="str">
        <f t="shared" si="59"/>
        <v/>
      </c>
      <c r="F212" s="148" t="str">
        <f t="shared" si="60"/>
        <v/>
      </c>
      <c r="G212" s="149"/>
      <c r="H212" s="150" t="str">
        <f t="shared" si="53"/>
        <v/>
      </c>
      <c r="I212" s="151" t="str">
        <f t="shared" si="54"/>
        <v/>
      </c>
      <c r="J212" s="152" t="str">
        <f t="shared" si="55"/>
        <v/>
      </c>
      <c r="K212" s="153" t="str">
        <f t="shared" si="56"/>
        <v/>
      </c>
      <c r="L212" s="154" t="str">
        <f>IF(ISBLANK('TAB-B. Zulässigkeitsprüfung'!G213),"",'TAB-B. Zulässigkeitsprüfung'!G213)</f>
        <v/>
      </c>
      <c r="M212" s="155" t="str">
        <f>IF(ISBLANK('TAB-B. Zulässigkeitsprüfung'!H213),"",'TAB-B. Zulässigkeitsprüfung'!H213)</f>
        <v/>
      </c>
      <c r="N212" s="157"/>
      <c r="O212" s="151">
        <f t="shared" si="61"/>
        <v>0</v>
      </c>
      <c r="P212" s="153" t="str">
        <f t="shared" si="57"/>
        <v/>
      </c>
      <c r="Q212" s="101" t="str">
        <f t="shared" si="62"/>
        <v/>
      </c>
      <c r="R212" s="150" t="str">
        <f t="shared" si="63"/>
        <v/>
      </c>
      <c r="S212" s="158" t="str">
        <f t="shared" si="58"/>
        <v/>
      </c>
      <c r="T212" s="153">
        <f t="shared" si="64"/>
        <v>0</v>
      </c>
      <c r="U212" s="161" t="str">
        <f t="shared" si="65"/>
        <v/>
      </c>
      <c r="V212" s="162"/>
      <c r="W212" s="123"/>
      <c r="X212" s="122"/>
    </row>
    <row r="213" spans="1:24" x14ac:dyDescent="0.2">
      <c r="A213" s="102" t="str">
        <f>IF(ISBLANK('TAB-B. Zulässigkeitsprüfung'!A214),"",'TAB-B. Zulässigkeitsprüfung'!A214)</f>
        <v/>
      </c>
      <c r="B213" s="147" t="str">
        <f>IF(ISBLANK('TAB-B. Zulässigkeitsprüfung'!C214),"",'TAB-B. Zulässigkeitsprüfung'!C214)</f>
        <v/>
      </c>
      <c r="C213" s="148" t="str">
        <f>IF(ISBLANK('TAB-B. Zulässigkeitsprüfung'!D214),"",'TAB-B. Zulässigkeitsprüfung'!D214)</f>
        <v/>
      </c>
      <c r="D213" s="179"/>
      <c r="E213" s="147" t="str">
        <f t="shared" si="59"/>
        <v/>
      </c>
      <c r="F213" s="148" t="str">
        <f t="shared" si="60"/>
        <v/>
      </c>
      <c r="G213" s="149"/>
      <c r="H213" s="150" t="str">
        <f t="shared" si="53"/>
        <v/>
      </c>
      <c r="I213" s="151" t="str">
        <f t="shared" si="54"/>
        <v/>
      </c>
      <c r="J213" s="152" t="str">
        <f t="shared" si="55"/>
        <v/>
      </c>
      <c r="K213" s="153" t="str">
        <f t="shared" si="56"/>
        <v/>
      </c>
      <c r="L213" s="154" t="str">
        <f>IF(ISBLANK('TAB-B. Zulässigkeitsprüfung'!G214),"",'TAB-B. Zulässigkeitsprüfung'!G214)</f>
        <v/>
      </c>
      <c r="M213" s="155" t="str">
        <f>IF(ISBLANK('TAB-B. Zulässigkeitsprüfung'!H214),"",'TAB-B. Zulässigkeitsprüfung'!H214)</f>
        <v/>
      </c>
      <c r="N213" s="157"/>
      <c r="O213" s="151">
        <f t="shared" si="61"/>
        <v>0</v>
      </c>
      <c r="P213" s="153" t="str">
        <f t="shared" si="57"/>
        <v/>
      </c>
      <c r="Q213" s="101" t="str">
        <f t="shared" si="62"/>
        <v/>
      </c>
      <c r="R213" s="150" t="str">
        <f t="shared" si="63"/>
        <v/>
      </c>
      <c r="S213" s="158" t="str">
        <f t="shared" si="58"/>
        <v/>
      </c>
      <c r="T213" s="153">
        <f t="shared" si="64"/>
        <v>0</v>
      </c>
      <c r="U213" s="161" t="str">
        <f t="shared" si="65"/>
        <v/>
      </c>
      <c r="V213" s="162"/>
      <c r="W213" s="123"/>
      <c r="X213" s="122"/>
    </row>
    <row r="214" spans="1:24" x14ac:dyDescent="0.2">
      <c r="A214" s="102" t="str">
        <f>IF(ISBLANK('TAB-B. Zulässigkeitsprüfung'!A215),"",'TAB-B. Zulässigkeitsprüfung'!A215)</f>
        <v/>
      </c>
      <c r="B214" s="147" t="str">
        <f>IF(ISBLANK('TAB-B. Zulässigkeitsprüfung'!C215),"",'TAB-B. Zulässigkeitsprüfung'!C215)</f>
        <v/>
      </c>
      <c r="C214" s="148" t="str">
        <f>IF(ISBLANK('TAB-B. Zulässigkeitsprüfung'!D215),"",'TAB-B. Zulässigkeitsprüfung'!D215)</f>
        <v/>
      </c>
      <c r="D214" s="179"/>
      <c r="E214" s="147" t="str">
        <f t="shared" si="59"/>
        <v/>
      </c>
      <c r="F214" s="148" t="str">
        <f t="shared" si="60"/>
        <v/>
      </c>
      <c r="G214" s="149"/>
      <c r="H214" s="150" t="str">
        <f t="shared" si="53"/>
        <v/>
      </c>
      <c r="I214" s="151" t="str">
        <f t="shared" si="54"/>
        <v/>
      </c>
      <c r="J214" s="152" t="str">
        <f t="shared" si="55"/>
        <v/>
      </c>
      <c r="K214" s="153" t="str">
        <f t="shared" si="56"/>
        <v/>
      </c>
      <c r="L214" s="154" t="str">
        <f>IF(ISBLANK('TAB-B. Zulässigkeitsprüfung'!G215),"",'TAB-B. Zulässigkeitsprüfung'!G215)</f>
        <v/>
      </c>
      <c r="M214" s="155" t="str">
        <f>IF(ISBLANK('TAB-B. Zulässigkeitsprüfung'!H215),"",'TAB-B. Zulässigkeitsprüfung'!H215)</f>
        <v/>
      </c>
      <c r="N214" s="157"/>
      <c r="O214" s="151">
        <f t="shared" si="61"/>
        <v>0</v>
      </c>
      <c r="P214" s="153" t="str">
        <f t="shared" si="57"/>
        <v/>
      </c>
      <c r="Q214" s="101" t="str">
        <f t="shared" si="62"/>
        <v/>
      </c>
      <c r="R214" s="150" t="str">
        <f t="shared" si="63"/>
        <v/>
      </c>
      <c r="S214" s="158" t="str">
        <f t="shared" si="58"/>
        <v/>
      </c>
      <c r="T214" s="153">
        <f t="shared" si="64"/>
        <v>0</v>
      </c>
      <c r="U214" s="161" t="str">
        <f t="shared" si="65"/>
        <v/>
      </c>
      <c r="V214" s="162"/>
      <c r="W214" s="123"/>
      <c r="X214" s="122"/>
    </row>
    <row r="215" spans="1:24" x14ac:dyDescent="0.2">
      <c r="A215" s="102" t="str">
        <f>IF(ISBLANK('TAB-B. Zulässigkeitsprüfung'!A216),"",'TAB-B. Zulässigkeitsprüfung'!A216)</f>
        <v/>
      </c>
      <c r="B215" s="147" t="str">
        <f>IF(ISBLANK('TAB-B. Zulässigkeitsprüfung'!C216),"",'TAB-B. Zulässigkeitsprüfung'!C216)</f>
        <v/>
      </c>
      <c r="C215" s="148" t="str">
        <f>IF(ISBLANK('TAB-B. Zulässigkeitsprüfung'!D216),"",'TAB-B. Zulässigkeitsprüfung'!D216)</f>
        <v/>
      </c>
      <c r="D215" s="179"/>
      <c r="E215" s="147" t="str">
        <f t="shared" si="59"/>
        <v/>
      </c>
      <c r="F215" s="148" t="str">
        <f t="shared" si="60"/>
        <v/>
      </c>
      <c r="G215" s="149"/>
      <c r="H215" s="150" t="str">
        <f t="shared" si="53"/>
        <v/>
      </c>
      <c r="I215" s="151" t="str">
        <f t="shared" si="54"/>
        <v/>
      </c>
      <c r="J215" s="152" t="str">
        <f t="shared" si="55"/>
        <v/>
      </c>
      <c r="K215" s="153" t="str">
        <f t="shared" si="56"/>
        <v/>
      </c>
      <c r="L215" s="154" t="str">
        <f>IF(ISBLANK('TAB-B. Zulässigkeitsprüfung'!G216),"",'TAB-B. Zulässigkeitsprüfung'!G216)</f>
        <v/>
      </c>
      <c r="M215" s="155" t="str">
        <f>IF(ISBLANK('TAB-B. Zulässigkeitsprüfung'!H216),"",'TAB-B. Zulässigkeitsprüfung'!H216)</f>
        <v/>
      </c>
      <c r="N215" s="157"/>
      <c r="O215" s="151">
        <f t="shared" si="61"/>
        <v>0</v>
      </c>
      <c r="P215" s="153" t="str">
        <f t="shared" si="57"/>
        <v/>
      </c>
      <c r="Q215" s="101" t="str">
        <f t="shared" si="62"/>
        <v/>
      </c>
      <c r="R215" s="150" t="str">
        <f t="shared" si="63"/>
        <v/>
      </c>
      <c r="S215" s="158" t="str">
        <f t="shared" si="58"/>
        <v/>
      </c>
      <c r="T215" s="153">
        <f t="shared" si="64"/>
        <v>0</v>
      </c>
      <c r="U215" s="161" t="str">
        <f t="shared" si="65"/>
        <v/>
      </c>
      <c r="V215" s="162"/>
      <c r="W215" s="123"/>
      <c r="X215" s="122"/>
    </row>
    <row r="216" spans="1:24" x14ac:dyDescent="0.2">
      <c r="A216" s="102" t="str">
        <f>IF(ISBLANK('TAB-B. Zulässigkeitsprüfung'!A217),"",'TAB-B. Zulässigkeitsprüfung'!A217)</f>
        <v/>
      </c>
      <c r="B216" s="147" t="str">
        <f>IF(ISBLANK('TAB-B. Zulässigkeitsprüfung'!C217),"",'TAB-B. Zulässigkeitsprüfung'!C217)</f>
        <v/>
      </c>
      <c r="C216" s="148" t="str">
        <f>IF(ISBLANK('TAB-B. Zulässigkeitsprüfung'!D217),"",'TAB-B. Zulässigkeitsprüfung'!D217)</f>
        <v/>
      </c>
      <c r="D216" s="179"/>
      <c r="E216" s="147" t="str">
        <f t="shared" si="59"/>
        <v/>
      </c>
      <c r="F216" s="148" t="str">
        <f t="shared" si="60"/>
        <v/>
      </c>
      <c r="G216" s="149"/>
      <c r="H216" s="150" t="str">
        <f t="shared" si="53"/>
        <v/>
      </c>
      <c r="I216" s="151" t="str">
        <f t="shared" si="54"/>
        <v/>
      </c>
      <c r="J216" s="152" t="str">
        <f t="shared" si="55"/>
        <v/>
      </c>
      <c r="K216" s="153" t="str">
        <f t="shared" si="56"/>
        <v/>
      </c>
      <c r="L216" s="154" t="str">
        <f>IF(ISBLANK('TAB-B. Zulässigkeitsprüfung'!G217),"",'TAB-B. Zulässigkeitsprüfung'!G217)</f>
        <v/>
      </c>
      <c r="M216" s="155" t="str">
        <f>IF(ISBLANK('TAB-B. Zulässigkeitsprüfung'!H217),"",'TAB-B. Zulässigkeitsprüfung'!H217)</f>
        <v/>
      </c>
      <c r="N216" s="157"/>
      <c r="O216" s="151">
        <f t="shared" si="61"/>
        <v>0</v>
      </c>
      <c r="P216" s="153" t="str">
        <f t="shared" si="57"/>
        <v/>
      </c>
      <c r="Q216" s="101" t="str">
        <f t="shared" si="62"/>
        <v/>
      </c>
      <c r="R216" s="150" t="str">
        <f t="shared" si="63"/>
        <v/>
      </c>
      <c r="S216" s="158" t="str">
        <f t="shared" si="58"/>
        <v/>
      </c>
      <c r="T216" s="153">
        <f t="shared" si="64"/>
        <v>0</v>
      </c>
      <c r="U216" s="161" t="str">
        <f t="shared" si="65"/>
        <v/>
      </c>
      <c r="V216" s="162"/>
      <c r="W216" s="123"/>
      <c r="X216" s="122"/>
    </row>
    <row r="217" spans="1:24" x14ac:dyDescent="0.2">
      <c r="A217" s="102" t="str">
        <f>IF(ISBLANK('TAB-B. Zulässigkeitsprüfung'!A218),"",'TAB-B. Zulässigkeitsprüfung'!A218)</f>
        <v/>
      </c>
      <c r="B217" s="147" t="str">
        <f>IF(ISBLANK('TAB-B. Zulässigkeitsprüfung'!C218),"",'TAB-B. Zulässigkeitsprüfung'!C218)</f>
        <v/>
      </c>
      <c r="C217" s="148" t="str">
        <f>IF(ISBLANK('TAB-B. Zulässigkeitsprüfung'!D218),"",'TAB-B. Zulässigkeitsprüfung'!D218)</f>
        <v/>
      </c>
      <c r="D217" s="179"/>
      <c r="E217" s="147" t="str">
        <f t="shared" si="59"/>
        <v/>
      </c>
      <c r="F217" s="148" t="str">
        <f t="shared" si="60"/>
        <v/>
      </c>
      <c r="G217" s="149"/>
      <c r="H217" s="150" t="str">
        <f t="shared" si="53"/>
        <v/>
      </c>
      <c r="I217" s="151" t="str">
        <f t="shared" si="54"/>
        <v/>
      </c>
      <c r="J217" s="152" t="str">
        <f t="shared" si="55"/>
        <v/>
      </c>
      <c r="K217" s="153" t="str">
        <f t="shared" si="56"/>
        <v/>
      </c>
      <c r="L217" s="154" t="str">
        <f>IF(ISBLANK('TAB-B. Zulässigkeitsprüfung'!G218),"",'TAB-B. Zulässigkeitsprüfung'!G218)</f>
        <v/>
      </c>
      <c r="M217" s="155" t="str">
        <f>IF(ISBLANK('TAB-B. Zulässigkeitsprüfung'!H218),"",'TAB-B. Zulässigkeitsprüfung'!H218)</f>
        <v/>
      </c>
      <c r="N217" s="157"/>
      <c r="O217" s="151">
        <f t="shared" si="61"/>
        <v>0</v>
      </c>
      <c r="P217" s="153" t="str">
        <f t="shared" si="57"/>
        <v/>
      </c>
      <c r="Q217" s="101" t="str">
        <f t="shared" si="62"/>
        <v/>
      </c>
      <c r="R217" s="150" t="str">
        <f t="shared" si="63"/>
        <v/>
      </c>
      <c r="S217" s="158" t="str">
        <f t="shared" si="58"/>
        <v/>
      </c>
      <c r="T217" s="153">
        <f t="shared" si="64"/>
        <v>0</v>
      </c>
      <c r="U217" s="161" t="str">
        <f t="shared" si="65"/>
        <v/>
      </c>
      <c r="V217" s="162"/>
      <c r="W217" s="123"/>
      <c r="X217" s="122"/>
    </row>
    <row r="218" spans="1:24" x14ac:dyDescent="0.2">
      <c r="A218" s="102" t="str">
        <f>IF(ISBLANK('TAB-B. Zulässigkeitsprüfung'!A219),"",'TAB-B. Zulässigkeitsprüfung'!A219)</f>
        <v/>
      </c>
      <c r="B218" s="147" t="str">
        <f>IF(ISBLANK('TAB-B. Zulässigkeitsprüfung'!C219),"",'TAB-B. Zulässigkeitsprüfung'!C219)</f>
        <v/>
      </c>
      <c r="C218" s="148" t="str">
        <f>IF(ISBLANK('TAB-B. Zulässigkeitsprüfung'!D219),"",'TAB-B. Zulässigkeitsprüfung'!D219)</f>
        <v/>
      </c>
      <c r="D218" s="179"/>
      <c r="E218" s="147" t="str">
        <f t="shared" si="59"/>
        <v/>
      </c>
      <c r="F218" s="148" t="str">
        <f t="shared" si="60"/>
        <v/>
      </c>
      <c r="G218" s="149"/>
      <c r="H218" s="150" t="str">
        <f t="shared" si="53"/>
        <v/>
      </c>
      <c r="I218" s="151" t="str">
        <f t="shared" si="54"/>
        <v/>
      </c>
      <c r="J218" s="152" t="str">
        <f t="shared" si="55"/>
        <v/>
      </c>
      <c r="K218" s="153" t="str">
        <f t="shared" si="56"/>
        <v/>
      </c>
      <c r="L218" s="154" t="str">
        <f>IF(ISBLANK('TAB-B. Zulässigkeitsprüfung'!G219),"",'TAB-B. Zulässigkeitsprüfung'!G219)</f>
        <v/>
      </c>
      <c r="M218" s="155" t="str">
        <f>IF(ISBLANK('TAB-B. Zulässigkeitsprüfung'!H219),"",'TAB-B. Zulässigkeitsprüfung'!H219)</f>
        <v/>
      </c>
      <c r="N218" s="157"/>
      <c r="O218" s="151">
        <f t="shared" si="61"/>
        <v>0</v>
      </c>
      <c r="P218" s="153" t="str">
        <f t="shared" si="57"/>
        <v/>
      </c>
      <c r="Q218" s="101" t="str">
        <f t="shared" si="62"/>
        <v/>
      </c>
      <c r="R218" s="150" t="str">
        <f t="shared" si="63"/>
        <v/>
      </c>
      <c r="S218" s="158" t="str">
        <f t="shared" si="58"/>
        <v/>
      </c>
      <c r="T218" s="153">
        <f t="shared" si="64"/>
        <v>0</v>
      </c>
      <c r="U218" s="161" t="str">
        <f t="shared" si="65"/>
        <v/>
      </c>
      <c r="V218" s="162"/>
      <c r="W218" s="123"/>
      <c r="X218" s="122"/>
    </row>
    <row r="219" spans="1:24" x14ac:dyDescent="0.2">
      <c r="A219" s="102" t="str">
        <f>IF(ISBLANK('TAB-B. Zulässigkeitsprüfung'!A220),"",'TAB-B. Zulässigkeitsprüfung'!A220)</f>
        <v/>
      </c>
      <c r="B219" s="147" t="str">
        <f>IF(ISBLANK('TAB-B. Zulässigkeitsprüfung'!C220),"",'TAB-B. Zulässigkeitsprüfung'!C220)</f>
        <v/>
      </c>
      <c r="C219" s="148" t="str">
        <f>IF(ISBLANK('TAB-B. Zulässigkeitsprüfung'!D220),"",'TAB-B. Zulässigkeitsprüfung'!D220)</f>
        <v/>
      </c>
      <c r="D219" s="179"/>
      <c r="E219" s="147" t="str">
        <f t="shared" si="59"/>
        <v/>
      </c>
      <c r="F219" s="148" t="str">
        <f t="shared" si="60"/>
        <v/>
      </c>
      <c r="G219" s="149"/>
      <c r="H219" s="150" t="str">
        <f t="shared" si="53"/>
        <v/>
      </c>
      <c r="I219" s="151" t="str">
        <f t="shared" si="54"/>
        <v/>
      </c>
      <c r="J219" s="152" t="str">
        <f t="shared" si="55"/>
        <v/>
      </c>
      <c r="K219" s="153" t="str">
        <f t="shared" si="56"/>
        <v/>
      </c>
      <c r="L219" s="154" t="str">
        <f>IF(ISBLANK('TAB-B. Zulässigkeitsprüfung'!G220),"",'TAB-B. Zulässigkeitsprüfung'!G220)</f>
        <v/>
      </c>
      <c r="M219" s="155" t="str">
        <f>IF(ISBLANK('TAB-B. Zulässigkeitsprüfung'!H220),"",'TAB-B. Zulässigkeitsprüfung'!H220)</f>
        <v/>
      </c>
      <c r="N219" s="157"/>
      <c r="O219" s="151">
        <f t="shared" si="61"/>
        <v>0</v>
      </c>
      <c r="P219" s="153" t="str">
        <f t="shared" si="57"/>
        <v/>
      </c>
      <c r="Q219" s="101" t="str">
        <f t="shared" si="62"/>
        <v/>
      </c>
      <c r="R219" s="150" t="str">
        <f t="shared" si="63"/>
        <v/>
      </c>
      <c r="S219" s="158" t="str">
        <f t="shared" si="58"/>
        <v/>
      </c>
      <c r="T219" s="153">
        <f t="shared" si="64"/>
        <v>0</v>
      </c>
      <c r="U219" s="161" t="str">
        <f t="shared" si="65"/>
        <v/>
      </c>
      <c r="V219" s="162"/>
      <c r="W219" s="123"/>
      <c r="X219" s="122"/>
    </row>
    <row r="220" spans="1:24" x14ac:dyDescent="0.2">
      <c r="A220" s="102" t="str">
        <f>IF(ISBLANK('TAB-B. Zulässigkeitsprüfung'!A221),"",'TAB-B. Zulässigkeitsprüfung'!A221)</f>
        <v/>
      </c>
      <c r="B220" s="147" t="str">
        <f>IF(ISBLANK('TAB-B. Zulässigkeitsprüfung'!C221),"",'TAB-B. Zulässigkeitsprüfung'!C221)</f>
        <v/>
      </c>
      <c r="C220" s="148" t="str">
        <f>IF(ISBLANK('TAB-B. Zulässigkeitsprüfung'!D221),"",'TAB-B. Zulässigkeitsprüfung'!D221)</f>
        <v/>
      </c>
      <c r="D220" s="179"/>
      <c r="E220" s="147" t="str">
        <f t="shared" si="59"/>
        <v/>
      </c>
      <c r="F220" s="148" t="str">
        <f t="shared" si="60"/>
        <v/>
      </c>
      <c r="G220" s="149"/>
      <c r="H220" s="150" t="str">
        <f t="shared" si="53"/>
        <v/>
      </c>
      <c r="I220" s="151" t="str">
        <f t="shared" si="54"/>
        <v/>
      </c>
      <c r="J220" s="152" t="str">
        <f t="shared" si="55"/>
        <v/>
      </c>
      <c r="K220" s="153" t="str">
        <f t="shared" si="56"/>
        <v/>
      </c>
      <c r="L220" s="154" t="str">
        <f>IF(ISBLANK('TAB-B. Zulässigkeitsprüfung'!G221),"",'TAB-B. Zulässigkeitsprüfung'!G221)</f>
        <v/>
      </c>
      <c r="M220" s="155" t="str">
        <f>IF(ISBLANK('TAB-B. Zulässigkeitsprüfung'!H221),"",'TAB-B. Zulässigkeitsprüfung'!H221)</f>
        <v/>
      </c>
      <c r="N220" s="157"/>
      <c r="O220" s="151">
        <f t="shared" si="61"/>
        <v>0</v>
      </c>
      <c r="P220" s="153" t="str">
        <f t="shared" si="57"/>
        <v/>
      </c>
      <c r="Q220" s="101" t="str">
        <f t="shared" si="62"/>
        <v/>
      </c>
      <c r="R220" s="150" t="str">
        <f t="shared" si="63"/>
        <v/>
      </c>
      <c r="S220" s="158" t="str">
        <f t="shared" si="58"/>
        <v/>
      </c>
      <c r="T220" s="153">
        <f t="shared" si="64"/>
        <v>0</v>
      </c>
      <c r="U220" s="161" t="str">
        <f t="shared" si="65"/>
        <v/>
      </c>
      <c r="V220" s="162"/>
      <c r="W220" s="123"/>
      <c r="X220" s="122"/>
    </row>
    <row r="221" spans="1:24" x14ac:dyDescent="0.2">
      <c r="A221" s="102" t="str">
        <f>IF(ISBLANK('TAB-B. Zulässigkeitsprüfung'!A222),"",'TAB-B. Zulässigkeitsprüfung'!A222)</f>
        <v/>
      </c>
      <c r="B221" s="147" t="str">
        <f>IF(ISBLANK('TAB-B. Zulässigkeitsprüfung'!C222),"",'TAB-B. Zulässigkeitsprüfung'!C222)</f>
        <v/>
      </c>
      <c r="C221" s="148" t="str">
        <f>IF(ISBLANK('TAB-B. Zulässigkeitsprüfung'!D222),"",'TAB-B. Zulässigkeitsprüfung'!D222)</f>
        <v/>
      </c>
      <c r="D221" s="179"/>
      <c r="E221" s="147" t="str">
        <f t="shared" si="59"/>
        <v/>
      </c>
      <c r="F221" s="148" t="str">
        <f t="shared" si="60"/>
        <v/>
      </c>
      <c r="G221" s="149"/>
      <c r="H221" s="150" t="str">
        <f t="shared" si="53"/>
        <v/>
      </c>
      <c r="I221" s="151" t="str">
        <f t="shared" si="54"/>
        <v/>
      </c>
      <c r="J221" s="152" t="str">
        <f t="shared" si="55"/>
        <v/>
      </c>
      <c r="K221" s="153" t="str">
        <f t="shared" si="56"/>
        <v/>
      </c>
      <c r="L221" s="154" t="str">
        <f>IF(ISBLANK('TAB-B. Zulässigkeitsprüfung'!G222),"",'TAB-B. Zulässigkeitsprüfung'!G222)</f>
        <v/>
      </c>
      <c r="M221" s="155" t="str">
        <f>IF(ISBLANK('TAB-B. Zulässigkeitsprüfung'!H222),"",'TAB-B. Zulässigkeitsprüfung'!H222)</f>
        <v/>
      </c>
      <c r="N221" s="157"/>
      <c r="O221" s="151">
        <f t="shared" si="61"/>
        <v>0</v>
      </c>
      <c r="P221" s="153" t="str">
        <f t="shared" si="57"/>
        <v/>
      </c>
      <c r="Q221" s="101" t="str">
        <f t="shared" si="62"/>
        <v/>
      </c>
      <c r="R221" s="150" t="str">
        <f t="shared" si="63"/>
        <v/>
      </c>
      <c r="S221" s="158" t="str">
        <f t="shared" si="58"/>
        <v/>
      </c>
      <c r="T221" s="153">
        <f t="shared" si="64"/>
        <v>0</v>
      </c>
      <c r="U221" s="161" t="str">
        <f t="shared" si="65"/>
        <v/>
      </c>
      <c r="V221" s="162"/>
      <c r="W221" s="123"/>
      <c r="X221" s="122"/>
    </row>
    <row r="222" spans="1:24" x14ac:dyDescent="0.2">
      <c r="A222" s="102" t="str">
        <f>IF(ISBLANK('TAB-B. Zulässigkeitsprüfung'!A223),"",'TAB-B. Zulässigkeitsprüfung'!A223)</f>
        <v/>
      </c>
      <c r="B222" s="147" t="str">
        <f>IF(ISBLANK('TAB-B. Zulässigkeitsprüfung'!C223),"",'TAB-B. Zulässigkeitsprüfung'!C223)</f>
        <v/>
      </c>
      <c r="C222" s="148" t="str">
        <f>IF(ISBLANK('TAB-B. Zulässigkeitsprüfung'!D223),"",'TAB-B. Zulässigkeitsprüfung'!D223)</f>
        <v/>
      </c>
      <c r="D222" s="179"/>
      <c r="E222" s="147" t="str">
        <f t="shared" si="59"/>
        <v/>
      </c>
      <c r="F222" s="148" t="str">
        <f t="shared" si="60"/>
        <v/>
      </c>
      <c r="G222" s="149"/>
      <c r="H222" s="150" t="str">
        <f t="shared" si="53"/>
        <v/>
      </c>
      <c r="I222" s="151" t="str">
        <f t="shared" si="54"/>
        <v/>
      </c>
      <c r="J222" s="152" t="str">
        <f t="shared" si="55"/>
        <v/>
      </c>
      <c r="K222" s="153" t="str">
        <f t="shared" si="56"/>
        <v/>
      </c>
      <c r="L222" s="154" t="str">
        <f>IF(ISBLANK('TAB-B. Zulässigkeitsprüfung'!G223),"",'TAB-B. Zulässigkeitsprüfung'!G223)</f>
        <v/>
      </c>
      <c r="M222" s="155" t="str">
        <f>IF(ISBLANK('TAB-B. Zulässigkeitsprüfung'!H223),"",'TAB-B. Zulässigkeitsprüfung'!H223)</f>
        <v/>
      </c>
      <c r="N222" s="157"/>
      <c r="O222" s="151">
        <f t="shared" si="61"/>
        <v>0</v>
      </c>
      <c r="P222" s="153" t="str">
        <f t="shared" si="57"/>
        <v/>
      </c>
      <c r="Q222" s="101" t="str">
        <f t="shared" si="62"/>
        <v/>
      </c>
      <c r="R222" s="150" t="str">
        <f t="shared" si="63"/>
        <v/>
      </c>
      <c r="S222" s="158" t="str">
        <f t="shared" si="58"/>
        <v/>
      </c>
      <c r="T222" s="153">
        <f t="shared" si="64"/>
        <v>0</v>
      </c>
      <c r="U222" s="161" t="str">
        <f t="shared" si="65"/>
        <v/>
      </c>
      <c r="V222" s="162"/>
      <c r="W222" s="123"/>
      <c r="X222" s="122"/>
    </row>
    <row r="223" spans="1:24" x14ac:dyDescent="0.2">
      <c r="A223" s="102" t="str">
        <f>IF(ISBLANK('TAB-B. Zulässigkeitsprüfung'!A224),"",'TAB-B. Zulässigkeitsprüfung'!A224)</f>
        <v/>
      </c>
      <c r="B223" s="147" t="str">
        <f>IF(ISBLANK('TAB-B. Zulässigkeitsprüfung'!C224),"",'TAB-B. Zulässigkeitsprüfung'!C224)</f>
        <v/>
      </c>
      <c r="C223" s="148" t="str">
        <f>IF(ISBLANK('TAB-B. Zulässigkeitsprüfung'!D224),"",'TAB-B. Zulässigkeitsprüfung'!D224)</f>
        <v/>
      </c>
      <c r="D223" s="179"/>
      <c r="E223" s="147" t="str">
        <f t="shared" si="59"/>
        <v/>
      </c>
      <c r="F223" s="148" t="str">
        <f t="shared" si="60"/>
        <v/>
      </c>
      <c r="G223" s="149"/>
      <c r="H223" s="150" t="str">
        <f t="shared" si="53"/>
        <v/>
      </c>
      <c r="I223" s="151" t="str">
        <f t="shared" si="54"/>
        <v/>
      </c>
      <c r="J223" s="152" t="str">
        <f t="shared" si="55"/>
        <v/>
      </c>
      <c r="K223" s="153" t="str">
        <f t="shared" si="56"/>
        <v/>
      </c>
      <c r="L223" s="154" t="str">
        <f>IF(ISBLANK('TAB-B. Zulässigkeitsprüfung'!G224),"",'TAB-B. Zulässigkeitsprüfung'!G224)</f>
        <v/>
      </c>
      <c r="M223" s="155" t="str">
        <f>IF(ISBLANK('TAB-B. Zulässigkeitsprüfung'!H224),"",'TAB-B. Zulässigkeitsprüfung'!H224)</f>
        <v/>
      </c>
      <c r="N223" s="157"/>
      <c r="O223" s="151">
        <f t="shared" si="61"/>
        <v>0</v>
      </c>
      <c r="P223" s="153" t="str">
        <f t="shared" si="57"/>
        <v/>
      </c>
      <c r="Q223" s="101" t="str">
        <f t="shared" si="62"/>
        <v/>
      </c>
      <c r="R223" s="150" t="str">
        <f t="shared" si="63"/>
        <v/>
      </c>
      <c r="S223" s="158" t="str">
        <f t="shared" si="58"/>
        <v/>
      </c>
      <c r="T223" s="153">
        <f t="shared" si="64"/>
        <v>0</v>
      </c>
      <c r="U223" s="161" t="str">
        <f t="shared" si="65"/>
        <v/>
      </c>
      <c r="V223" s="162"/>
      <c r="W223" s="123"/>
      <c r="X223" s="122"/>
    </row>
    <row r="224" spans="1:24" x14ac:dyDescent="0.2">
      <c r="A224" s="102" t="str">
        <f>IF(ISBLANK('TAB-B. Zulässigkeitsprüfung'!A225),"",'TAB-B. Zulässigkeitsprüfung'!A225)</f>
        <v/>
      </c>
      <c r="B224" s="147" t="str">
        <f>IF(ISBLANK('TAB-B. Zulässigkeitsprüfung'!C225),"",'TAB-B. Zulässigkeitsprüfung'!C225)</f>
        <v/>
      </c>
      <c r="C224" s="148" t="str">
        <f>IF(ISBLANK('TAB-B. Zulässigkeitsprüfung'!D225),"",'TAB-B. Zulässigkeitsprüfung'!D225)</f>
        <v/>
      </c>
      <c r="D224" s="179"/>
      <c r="E224" s="147" t="str">
        <f t="shared" si="59"/>
        <v/>
      </c>
      <c r="F224" s="148" t="str">
        <f t="shared" si="60"/>
        <v/>
      </c>
      <c r="G224" s="149"/>
      <c r="H224" s="150" t="str">
        <f t="shared" si="53"/>
        <v/>
      </c>
      <c r="I224" s="151" t="str">
        <f t="shared" si="54"/>
        <v/>
      </c>
      <c r="J224" s="152" t="str">
        <f t="shared" si="55"/>
        <v/>
      </c>
      <c r="K224" s="153" t="str">
        <f t="shared" si="56"/>
        <v/>
      </c>
      <c r="L224" s="154" t="str">
        <f>IF(ISBLANK('TAB-B. Zulässigkeitsprüfung'!G225),"",'TAB-B. Zulässigkeitsprüfung'!G225)</f>
        <v/>
      </c>
      <c r="M224" s="155" t="str">
        <f>IF(ISBLANK('TAB-B. Zulässigkeitsprüfung'!H225),"",'TAB-B. Zulässigkeitsprüfung'!H225)</f>
        <v/>
      </c>
      <c r="N224" s="157"/>
      <c r="O224" s="151">
        <f t="shared" si="61"/>
        <v>0</v>
      </c>
      <c r="P224" s="153" t="str">
        <f t="shared" si="57"/>
        <v/>
      </c>
      <c r="Q224" s="101" t="str">
        <f t="shared" si="62"/>
        <v/>
      </c>
      <c r="R224" s="150" t="str">
        <f t="shared" si="63"/>
        <v/>
      </c>
      <c r="S224" s="158" t="str">
        <f t="shared" si="58"/>
        <v/>
      </c>
      <c r="T224" s="153">
        <f t="shared" si="64"/>
        <v>0</v>
      </c>
      <c r="U224" s="161" t="str">
        <f t="shared" si="65"/>
        <v/>
      </c>
      <c r="V224" s="162"/>
      <c r="W224" s="123"/>
      <c r="X224" s="122"/>
    </row>
    <row r="225" spans="1:24" x14ac:dyDescent="0.2">
      <c r="A225" s="102" t="str">
        <f>IF(ISBLANK('TAB-B. Zulässigkeitsprüfung'!A226),"",'TAB-B. Zulässigkeitsprüfung'!A226)</f>
        <v/>
      </c>
      <c r="B225" s="147" t="str">
        <f>IF(ISBLANK('TAB-B. Zulässigkeitsprüfung'!C226),"",'TAB-B. Zulässigkeitsprüfung'!C226)</f>
        <v/>
      </c>
      <c r="C225" s="148" t="str">
        <f>IF(ISBLANK('TAB-B. Zulässigkeitsprüfung'!D226),"",'TAB-B. Zulässigkeitsprüfung'!D226)</f>
        <v/>
      </c>
      <c r="D225" s="179"/>
      <c r="E225" s="147" t="str">
        <f t="shared" si="59"/>
        <v/>
      </c>
      <c r="F225" s="148" t="str">
        <f t="shared" si="60"/>
        <v/>
      </c>
      <c r="G225" s="149"/>
      <c r="H225" s="150" t="str">
        <f t="shared" si="53"/>
        <v/>
      </c>
      <c r="I225" s="151" t="str">
        <f t="shared" si="54"/>
        <v/>
      </c>
      <c r="J225" s="152" t="str">
        <f t="shared" si="55"/>
        <v/>
      </c>
      <c r="K225" s="153" t="str">
        <f t="shared" si="56"/>
        <v/>
      </c>
      <c r="L225" s="154" t="str">
        <f>IF(ISBLANK('TAB-B. Zulässigkeitsprüfung'!G226),"",'TAB-B. Zulässigkeitsprüfung'!G226)</f>
        <v/>
      </c>
      <c r="M225" s="155" t="str">
        <f>IF(ISBLANK('TAB-B. Zulässigkeitsprüfung'!H226),"",'TAB-B. Zulässigkeitsprüfung'!H226)</f>
        <v/>
      </c>
      <c r="N225" s="157"/>
      <c r="O225" s="151">
        <f t="shared" si="61"/>
        <v>0</v>
      </c>
      <c r="P225" s="153" t="str">
        <f t="shared" si="57"/>
        <v/>
      </c>
      <c r="Q225" s="101" t="str">
        <f t="shared" si="62"/>
        <v/>
      </c>
      <c r="R225" s="150" t="str">
        <f t="shared" si="63"/>
        <v/>
      </c>
      <c r="S225" s="158" t="str">
        <f t="shared" si="58"/>
        <v/>
      </c>
      <c r="T225" s="153">
        <f t="shared" si="64"/>
        <v>0</v>
      </c>
      <c r="U225" s="161" t="str">
        <f t="shared" si="65"/>
        <v/>
      </c>
      <c r="V225" s="162"/>
      <c r="W225" s="123"/>
      <c r="X225" s="122"/>
    </row>
    <row r="226" spans="1:24" x14ac:dyDescent="0.2">
      <c r="A226" s="102" t="str">
        <f>IF(ISBLANK('TAB-B. Zulässigkeitsprüfung'!A227),"",'TAB-B. Zulässigkeitsprüfung'!A227)</f>
        <v/>
      </c>
      <c r="B226" s="147" t="str">
        <f>IF(ISBLANK('TAB-B. Zulässigkeitsprüfung'!C227),"",'TAB-B. Zulässigkeitsprüfung'!C227)</f>
        <v/>
      </c>
      <c r="C226" s="148" t="str">
        <f>IF(ISBLANK('TAB-B. Zulässigkeitsprüfung'!D227),"",'TAB-B. Zulässigkeitsprüfung'!D227)</f>
        <v/>
      </c>
      <c r="D226" s="179"/>
      <c r="E226" s="147" t="str">
        <f t="shared" si="59"/>
        <v/>
      </c>
      <c r="F226" s="148" t="str">
        <f t="shared" si="60"/>
        <v/>
      </c>
      <c r="G226" s="149"/>
      <c r="H226" s="150" t="str">
        <f t="shared" si="53"/>
        <v/>
      </c>
      <c r="I226" s="151" t="str">
        <f t="shared" si="54"/>
        <v/>
      </c>
      <c r="J226" s="152" t="str">
        <f t="shared" si="55"/>
        <v/>
      </c>
      <c r="K226" s="153" t="str">
        <f t="shared" si="56"/>
        <v/>
      </c>
      <c r="L226" s="154" t="str">
        <f>IF(ISBLANK('TAB-B. Zulässigkeitsprüfung'!G227),"",'TAB-B. Zulässigkeitsprüfung'!G227)</f>
        <v/>
      </c>
      <c r="M226" s="155" t="str">
        <f>IF(ISBLANK('TAB-B. Zulässigkeitsprüfung'!H227),"",'TAB-B. Zulässigkeitsprüfung'!H227)</f>
        <v/>
      </c>
      <c r="N226" s="157"/>
      <c r="O226" s="151">
        <f t="shared" si="61"/>
        <v>0</v>
      </c>
      <c r="P226" s="153" t="str">
        <f t="shared" si="57"/>
        <v/>
      </c>
      <c r="Q226" s="101" t="str">
        <f t="shared" si="62"/>
        <v/>
      </c>
      <c r="R226" s="150" t="str">
        <f t="shared" si="63"/>
        <v/>
      </c>
      <c r="S226" s="158" t="str">
        <f t="shared" si="58"/>
        <v/>
      </c>
      <c r="T226" s="153">
        <f t="shared" si="64"/>
        <v>0</v>
      </c>
      <c r="U226" s="161" t="str">
        <f t="shared" si="65"/>
        <v/>
      </c>
      <c r="V226" s="162"/>
      <c r="W226" s="123"/>
      <c r="X226" s="122"/>
    </row>
    <row r="227" spans="1:24" x14ac:dyDescent="0.2">
      <c r="A227" s="102" t="str">
        <f>IF(ISBLANK('TAB-B. Zulässigkeitsprüfung'!A228),"",'TAB-B. Zulässigkeitsprüfung'!A228)</f>
        <v/>
      </c>
      <c r="B227" s="147" t="str">
        <f>IF(ISBLANK('TAB-B. Zulässigkeitsprüfung'!C228),"",'TAB-B. Zulässigkeitsprüfung'!C228)</f>
        <v/>
      </c>
      <c r="C227" s="148" t="str">
        <f>IF(ISBLANK('TAB-B. Zulässigkeitsprüfung'!D228),"",'TAB-B. Zulässigkeitsprüfung'!D228)</f>
        <v/>
      </c>
      <c r="D227" s="179"/>
      <c r="E227" s="147" t="str">
        <f t="shared" si="59"/>
        <v/>
      </c>
      <c r="F227" s="148" t="str">
        <f t="shared" si="60"/>
        <v/>
      </c>
      <c r="G227" s="149"/>
      <c r="H227" s="150" t="str">
        <f t="shared" si="53"/>
        <v/>
      </c>
      <c r="I227" s="151" t="str">
        <f t="shared" si="54"/>
        <v/>
      </c>
      <c r="J227" s="152" t="str">
        <f t="shared" si="55"/>
        <v/>
      </c>
      <c r="K227" s="153" t="str">
        <f t="shared" si="56"/>
        <v/>
      </c>
      <c r="L227" s="154" t="str">
        <f>IF(ISBLANK('TAB-B. Zulässigkeitsprüfung'!G228),"",'TAB-B. Zulässigkeitsprüfung'!G228)</f>
        <v/>
      </c>
      <c r="M227" s="155" t="str">
        <f>IF(ISBLANK('TAB-B. Zulässigkeitsprüfung'!H228),"",'TAB-B. Zulässigkeitsprüfung'!H228)</f>
        <v/>
      </c>
      <c r="N227" s="157"/>
      <c r="O227" s="151">
        <f t="shared" si="61"/>
        <v>0</v>
      </c>
      <c r="P227" s="153" t="str">
        <f t="shared" si="57"/>
        <v/>
      </c>
      <c r="Q227" s="101" t="str">
        <f t="shared" si="62"/>
        <v/>
      </c>
      <c r="R227" s="150" t="str">
        <f t="shared" si="63"/>
        <v/>
      </c>
      <c r="S227" s="158" t="str">
        <f t="shared" si="58"/>
        <v/>
      </c>
      <c r="T227" s="153">
        <f t="shared" si="64"/>
        <v>0</v>
      </c>
      <c r="U227" s="161" t="str">
        <f t="shared" si="65"/>
        <v/>
      </c>
      <c r="V227" s="162"/>
      <c r="W227" s="123"/>
      <c r="X227" s="122"/>
    </row>
    <row r="228" spans="1:24" x14ac:dyDescent="0.2">
      <c r="A228" s="102" t="str">
        <f>IF(ISBLANK('TAB-B. Zulässigkeitsprüfung'!A229),"",'TAB-B. Zulässigkeitsprüfung'!A229)</f>
        <v/>
      </c>
      <c r="B228" s="147" t="str">
        <f>IF(ISBLANK('TAB-B. Zulässigkeitsprüfung'!C229),"",'TAB-B. Zulässigkeitsprüfung'!C229)</f>
        <v/>
      </c>
      <c r="C228" s="148" t="str">
        <f>IF(ISBLANK('TAB-B. Zulässigkeitsprüfung'!D229),"",'TAB-B. Zulässigkeitsprüfung'!D229)</f>
        <v/>
      </c>
      <c r="D228" s="179"/>
      <c r="E228" s="147" t="str">
        <f t="shared" si="59"/>
        <v/>
      </c>
      <c r="F228" s="148" t="str">
        <f t="shared" si="60"/>
        <v/>
      </c>
      <c r="G228" s="149"/>
      <c r="H228" s="150" t="str">
        <f t="shared" si="53"/>
        <v/>
      </c>
      <c r="I228" s="151" t="str">
        <f t="shared" si="54"/>
        <v/>
      </c>
      <c r="J228" s="152" t="str">
        <f t="shared" si="55"/>
        <v/>
      </c>
      <c r="K228" s="153" t="str">
        <f t="shared" si="56"/>
        <v/>
      </c>
      <c r="L228" s="154" t="str">
        <f>IF(ISBLANK('TAB-B. Zulässigkeitsprüfung'!G229),"",'TAB-B. Zulässigkeitsprüfung'!G229)</f>
        <v/>
      </c>
      <c r="M228" s="155" t="str">
        <f>IF(ISBLANK('TAB-B. Zulässigkeitsprüfung'!H229),"",'TAB-B. Zulässigkeitsprüfung'!H229)</f>
        <v/>
      </c>
      <c r="N228" s="157"/>
      <c r="O228" s="151">
        <f t="shared" si="61"/>
        <v>0</v>
      </c>
      <c r="P228" s="153" t="str">
        <f t="shared" si="57"/>
        <v/>
      </c>
      <c r="Q228" s="101" t="str">
        <f t="shared" si="62"/>
        <v/>
      </c>
      <c r="R228" s="150" t="str">
        <f t="shared" si="63"/>
        <v/>
      </c>
      <c r="S228" s="158" t="str">
        <f t="shared" si="58"/>
        <v/>
      </c>
      <c r="T228" s="153">
        <f t="shared" si="64"/>
        <v>0</v>
      </c>
      <c r="U228" s="161" t="str">
        <f t="shared" si="65"/>
        <v/>
      </c>
      <c r="V228" s="162"/>
      <c r="W228" s="123"/>
      <c r="X228" s="122"/>
    </row>
    <row r="229" spans="1:24" x14ac:dyDescent="0.2">
      <c r="A229" s="102" t="str">
        <f>IF(ISBLANK('TAB-B. Zulässigkeitsprüfung'!A230),"",'TAB-B. Zulässigkeitsprüfung'!A230)</f>
        <v/>
      </c>
      <c r="B229" s="147" t="str">
        <f>IF(ISBLANK('TAB-B. Zulässigkeitsprüfung'!C230),"",'TAB-B. Zulässigkeitsprüfung'!C230)</f>
        <v/>
      </c>
      <c r="C229" s="148" t="str">
        <f>IF(ISBLANK('TAB-B. Zulässigkeitsprüfung'!D230),"",'TAB-B. Zulässigkeitsprüfung'!D230)</f>
        <v/>
      </c>
      <c r="D229" s="179"/>
      <c r="E229" s="147" t="str">
        <f t="shared" si="59"/>
        <v/>
      </c>
      <c r="F229" s="148" t="str">
        <f t="shared" si="60"/>
        <v/>
      </c>
      <c r="G229" s="149"/>
      <c r="H229" s="150" t="str">
        <f t="shared" si="53"/>
        <v/>
      </c>
      <c r="I229" s="151" t="str">
        <f t="shared" si="54"/>
        <v/>
      </c>
      <c r="J229" s="152" t="str">
        <f t="shared" si="55"/>
        <v/>
      </c>
      <c r="K229" s="153" t="str">
        <f t="shared" si="56"/>
        <v/>
      </c>
      <c r="L229" s="154" t="str">
        <f>IF(ISBLANK('TAB-B. Zulässigkeitsprüfung'!G230),"",'TAB-B. Zulässigkeitsprüfung'!G230)</f>
        <v/>
      </c>
      <c r="M229" s="155" t="str">
        <f>IF(ISBLANK('TAB-B. Zulässigkeitsprüfung'!H230),"",'TAB-B. Zulässigkeitsprüfung'!H230)</f>
        <v/>
      </c>
      <c r="N229" s="157"/>
      <c r="O229" s="151">
        <f t="shared" si="61"/>
        <v>0</v>
      </c>
      <c r="P229" s="153" t="str">
        <f t="shared" si="57"/>
        <v/>
      </c>
      <c r="Q229" s="101" t="str">
        <f t="shared" si="62"/>
        <v/>
      </c>
      <c r="R229" s="150" t="str">
        <f t="shared" si="63"/>
        <v/>
      </c>
      <c r="S229" s="158" t="str">
        <f t="shared" si="58"/>
        <v/>
      </c>
      <c r="T229" s="153">
        <f t="shared" si="64"/>
        <v>0</v>
      </c>
      <c r="U229" s="161" t="str">
        <f t="shared" si="65"/>
        <v/>
      </c>
      <c r="V229" s="162"/>
      <c r="W229" s="123"/>
      <c r="X229" s="122"/>
    </row>
    <row r="230" spans="1:24" x14ac:dyDescent="0.2">
      <c r="A230" s="102" t="str">
        <f>IF(ISBLANK('TAB-B. Zulässigkeitsprüfung'!A231),"",'TAB-B. Zulässigkeitsprüfung'!A231)</f>
        <v/>
      </c>
      <c r="B230" s="147" t="str">
        <f>IF(ISBLANK('TAB-B. Zulässigkeitsprüfung'!C231),"",'TAB-B. Zulässigkeitsprüfung'!C231)</f>
        <v/>
      </c>
      <c r="C230" s="148" t="str">
        <f>IF(ISBLANK('TAB-B. Zulässigkeitsprüfung'!D231),"",'TAB-B. Zulässigkeitsprüfung'!D231)</f>
        <v/>
      </c>
      <c r="D230" s="179"/>
      <c r="E230" s="147" t="str">
        <f t="shared" si="59"/>
        <v/>
      </c>
      <c r="F230" s="148" t="str">
        <f t="shared" si="60"/>
        <v/>
      </c>
      <c r="G230" s="149"/>
      <c r="H230" s="150" t="str">
        <f t="shared" si="53"/>
        <v/>
      </c>
      <c r="I230" s="151" t="str">
        <f t="shared" si="54"/>
        <v/>
      </c>
      <c r="J230" s="152" t="str">
        <f t="shared" si="55"/>
        <v/>
      </c>
      <c r="K230" s="153" t="str">
        <f t="shared" si="56"/>
        <v/>
      </c>
      <c r="L230" s="154" t="str">
        <f>IF(ISBLANK('TAB-B. Zulässigkeitsprüfung'!G231),"",'TAB-B. Zulässigkeitsprüfung'!G231)</f>
        <v/>
      </c>
      <c r="M230" s="155" t="str">
        <f>IF(ISBLANK('TAB-B. Zulässigkeitsprüfung'!H231),"",'TAB-B. Zulässigkeitsprüfung'!H231)</f>
        <v/>
      </c>
      <c r="N230" s="157"/>
      <c r="O230" s="151">
        <f t="shared" si="61"/>
        <v>0</v>
      </c>
      <c r="P230" s="153" t="str">
        <f t="shared" si="57"/>
        <v/>
      </c>
      <c r="Q230" s="101" t="str">
        <f t="shared" si="62"/>
        <v/>
      </c>
      <c r="R230" s="150" t="str">
        <f t="shared" si="63"/>
        <v/>
      </c>
      <c r="S230" s="158" t="str">
        <f t="shared" si="58"/>
        <v/>
      </c>
      <c r="T230" s="153">
        <f t="shared" si="64"/>
        <v>0</v>
      </c>
      <c r="U230" s="161" t="str">
        <f t="shared" si="65"/>
        <v/>
      </c>
      <c r="V230" s="162"/>
      <c r="W230" s="123"/>
      <c r="X230" s="122"/>
    </row>
    <row r="231" spans="1:24" x14ac:dyDescent="0.2">
      <c r="A231" s="102" t="str">
        <f>IF(ISBLANK('TAB-B. Zulässigkeitsprüfung'!A232),"",'TAB-B. Zulässigkeitsprüfung'!A232)</f>
        <v/>
      </c>
      <c r="B231" s="147" t="str">
        <f>IF(ISBLANK('TAB-B. Zulässigkeitsprüfung'!C232),"",'TAB-B. Zulässigkeitsprüfung'!C232)</f>
        <v/>
      </c>
      <c r="C231" s="148" t="str">
        <f>IF(ISBLANK('TAB-B. Zulässigkeitsprüfung'!D232),"",'TAB-B. Zulässigkeitsprüfung'!D232)</f>
        <v/>
      </c>
      <c r="D231" s="179"/>
      <c r="E231" s="147" t="str">
        <f t="shared" si="59"/>
        <v/>
      </c>
      <c r="F231" s="148" t="str">
        <f t="shared" si="60"/>
        <v/>
      </c>
      <c r="G231" s="149"/>
      <c r="H231" s="150" t="str">
        <f t="shared" si="53"/>
        <v/>
      </c>
      <c r="I231" s="151" t="str">
        <f t="shared" si="54"/>
        <v/>
      </c>
      <c r="J231" s="152" t="str">
        <f t="shared" si="55"/>
        <v/>
      </c>
      <c r="K231" s="153" t="str">
        <f t="shared" si="56"/>
        <v/>
      </c>
      <c r="L231" s="154" t="str">
        <f>IF(ISBLANK('TAB-B. Zulässigkeitsprüfung'!G232),"",'TAB-B. Zulässigkeitsprüfung'!G232)</f>
        <v/>
      </c>
      <c r="M231" s="155" t="str">
        <f>IF(ISBLANK('TAB-B. Zulässigkeitsprüfung'!H232),"",'TAB-B. Zulässigkeitsprüfung'!H232)</f>
        <v/>
      </c>
      <c r="N231" s="157"/>
      <c r="O231" s="151">
        <f t="shared" si="61"/>
        <v>0</v>
      </c>
      <c r="P231" s="153" t="str">
        <f t="shared" si="57"/>
        <v/>
      </c>
      <c r="Q231" s="101" t="str">
        <f t="shared" si="62"/>
        <v/>
      </c>
      <c r="R231" s="150" t="str">
        <f t="shared" si="63"/>
        <v/>
      </c>
      <c r="S231" s="158" t="str">
        <f t="shared" si="58"/>
        <v/>
      </c>
      <c r="T231" s="153">
        <f t="shared" si="64"/>
        <v>0</v>
      </c>
      <c r="U231" s="161" t="str">
        <f t="shared" si="65"/>
        <v/>
      </c>
      <c r="V231" s="162"/>
      <c r="W231" s="123"/>
      <c r="X231" s="122"/>
    </row>
    <row r="232" spans="1:24" x14ac:dyDescent="0.2">
      <c r="A232" s="102" t="str">
        <f>IF(ISBLANK('TAB-B. Zulässigkeitsprüfung'!A233),"",'TAB-B. Zulässigkeitsprüfung'!A233)</f>
        <v/>
      </c>
      <c r="B232" s="147" t="str">
        <f>IF(ISBLANK('TAB-B. Zulässigkeitsprüfung'!C233),"",'TAB-B. Zulässigkeitsprüfung'!C233)</f>
        <v/>
      </c>
      <c r="C232" s="148" t="str">
        <f>IF(ISBLANK('TAB-B. Zulässigkeitsprüfung'!D233),"",'TAB-B. Zulässigkeitsprüfung'!D233)</f>
        <v/>
      </c>
      <c r="D232" s="179"/>
      <c r="E232" s="147" t="str">
        <f t="shared" si="59"/>
        <v/>
      </c>
      <c r="F232" s="148" t="str">
        <f t="shared" si="60"/>
        <v/>
      </c>
      <c r="G232" s="149"/>
      <c r="H232" s="150" t="str">
        <f t="shared" si="53"/>
        <v/>
      </c>
      <c r="I232" s="151" t="str">
        <f t="shared" si="54"/>
        <v/>
      </c>
      <c r="J232" s="152" t="str">
        <f t="shared" si="55"/>
        <v/>
      </c>
      <c r="K232" s="153" t="str">
        <f t="shared" si="56"/>
        <v/>
      </c>
      <c r="L232" s="154" t="str">
        <f>IF(ISBLANK('TAB-B. Zulässigkeitsprüfung'!G233),"",'TAB-B. Zulässigkeitsprüfung'!G233)</f>
        <v/>
      </c>
      <c r="M232" s="155" t="str">
        <f>IF(ISBLANK('TAB-B. Zulässigkeitsprüfung'!H233),"",'TAB-B. Zulässigkeitsprüfung'!H233)</f>
        <v/>
      </c>
      <c r="N232" s="157"/>
      <c r="O232" s="151">
        <f t="shared" si="61"/>
        <v>0</v>
      </c>
      <c r="P232" s="153" t="str">
        <f t="shared" si="57"/>
        <v/>
      </c>
      <c r="Q232" s="101" t="str">
        <f t="shared" si="62"/>
        <v/>
      </c>
      <c r="R232" s="150" t="str">
        <f t="shared" si="63"/>
        <v/>
      </c>
      <c r="S232" s="158" t="str">
        <f t="shared" si="58"/>
        <v/>
      </c>
      <c r="T232" s="153">
        <f t="shared" si="64"/>
        <v>0</v>
      </c>
      <c r="U232" s="161" t="str">
        <f t="shared" si="65"/>
        <v/>
      </c>
      <c r="V232" s="162"/>
      <c r="W232" s="123"/>
      <c r="X232" s="122"/>
    </row>
    <row r="233" spans="1:24" x14ac:dyDescent="0.2">
      <c r="A233" s="102" t="str">
        <f>IF(ISBLANK('TAB-B. Zulässigkeitsprüfung'!A234),"",'TAB-B. Zulässigkeitsprüfung'!A234)</f>
        <v/>
      </c>
      <c r="B233" s="147" t="str">
        <f>IF(ISBLANK('TAB-B. Zulässigkeitsprüfung'!C234),"",'TAB-B. Zulässigkeitsprüfung'!C234)</f>
        <v/>
      </c>
      <c r="C233" s="148" t="str">
        <f>IF(ISBLANK('TAB-B. Zulässigkeitsprüfung'!D234),"",'TAB-B. Zulässigkeitsprüfung'!D234)</f>
        <v/>
      </c>
      <c r="D233" s="179"/>
      <c r="E233" s="147" t="str">
        <f t="shared" si="59"/>
        <v/>
      </c>
      <c r="F233" s="148" t="str">
        <f t="shared" si="60"/>
        <v/>
      </c>
      <c r="G233" s="149"/>
      <c r="H233" s="150" t="str">
        <f t="shared" si="53"/>
        <v/>
      </c>
      <c r="I233" s="151" t="str">
        <f t="shared" si="54"/>
        <v/>
      </c>
      <c r="J233" s="152" t="str">
        <f t="shared" si="55"/>
        <v/>
      </c>
      <c r="K233" s="153" t="str">
        <f t="shared" si="56"/>
        <v/>
      </c>
      <c r="L233" s="154" t="str">
        <f>IF(ISBLANK('TAB-B. Zulässigkeitsprüfung'!G234),"",'TAB-B. Zulässigkeitsprüfung'!G234)</f>
        <v/>
      </c>
      <c r="M233" s="155" t="str">
        <f>IF(ISBLANK('TAB-B. Zulässigkeitsprüfung'!H234),"",'TAB-B. Zulässigkeitsprüfung'!H234)</f>
        <v/>
      </c>
      <c r="N233" s="157"/>
      <c r="O233" s="151">
        <f t="shared" si="61"/>
        <v>0</v>
      </c>
      <c r="P233" s="153" t="str">
        <f t="shared" si="57"/>
        <v/>
      </c>
      <c r="Q233" s="101" t="str">
        <f t="shared" si="62"/>
        <v/>
      </c>
      <c r="R233" s="150" t="str">
        <f t="shared" si="63"/>
        <v/>
      </c>
      <c r="S233" s="158" t="str">
        <f t="shared" si="58"/>
        <v/>
      </c>
      <c r="T233" s="153">
        <f t="shared" si="64"/>
        <v>0</v>
      </c>
      <c r="U233" s="161" t="str">
        <f t="shared" si="65"/>
        <v/>
      </c>
      <c r="V233" s="162"/>
      <c r="W233" s="123"/>
      <c r="X233" s="122"/>
    </row>
    <row r="234" spans="1:24" x14ac:dyDescent="0.2">
      <c r="A234" s="102" t="str">
        <f>IF(ISBLANK('TAB-B. Zulässigkeitsprüfung'!A235),"",'TAB-B. Zulässigkeitsprüfung'!A235)</f>
        <v/>
      </c>
      <c r="B234" s="147" t="str">
        <f>IF(ISBLANK('TAB-B. Zulässigkeitsprüfung'!C235),"",'TAB-B. Zulässigkeitsprüfung'!C235)</f>
        <v/>
      </c>
      <c r="C234" s="148" t="str">
        <f>IF(ISBLANK('TAB-B. Zulässigkeitsprüfung'!D235),"",'TAB-B. Zulässigkeitsprüfung'!D235)</f>
        <v/>
      </c>
      <c r="D234" s="179"/>
      <c r="E234" s="147" t="str">
        <f t="shared" si="59"/>
        <v/>
      </c>
      <c r="F234" s="148" t="str">
        <f t="shared" si="60"/>
        <v/>
      </c>
      <c r="G234" s="149"/>
      <c r="H234" s="150" t="str">
        <f t="shared" si="53"/>
        <v/>
      </c>
      <c r="I234" s="151" t="str">
        <f t="shared" si="54"/>
        <v/>
      </c>
      <c r="J234" s="152" t="str">
        <f t="shared" si="55"/>
        <v/>
      </c>
      <c r="K234" s="153" t="str">
        <f t="shared" si="56"/>
        <v/>
      </c>
      <c r="L234" s="154" t="str">
        <f>IF(ISBLANK('TAB-B. Zulässigkeitsprüfung'!G235),"",'TAB-B. Zulässigkeitsprüfung'!G235)</f>
        <v/>
      </c>
      <c r="M234" s="155" t="str">
        <f>IF(ISBLANK('TAB-B. Zulässigkeitsprüfung'!H235),"",'TAB-B. Zulässigkeitsprüfung'!H235)</f>
        <v/>
      </c>
      <c r="N234" s="157"/>
      <c r="O234" s="151">
        <f t="shared" si="61"/>
        <v>0</v>
      </c>
      <c r="P234" s="153" t="str">
        <f t="shared" si="57"/>
        <v/>
      </c>
      <c r="Q234" s="101" t="str">
        <f t="shared" si="62"/>
        <v/>
      </c>
      <c r="R234" s="150" t="str">
        <f t="shared" si="63"/>
        <v/>
      </c>
      <c r="S234" s="158" t="str">
        <f t="shared" si="58"/>
        <v/>
      </c>
      <c r="T234" s="153">
        <f t="shared" si="64"/>
        <v>0</v>
      </c>
      <c r="U234" s="161" t="str">
        <f t="shared" si="65"/>
        <v/>
      </c>
      <c r="V234" s="162"/>
      <c r="W234" s="123"/>
      <c r="X234" s="122"/>
    </row>
    <row r="235" spans="1:24" x14ac:dyDescent="0.2">
      <c r="A235" s="102" t="str">
        <f>IF(ISBLANK('TAB-B. Zulässigkeitsprüfung'!A236),"",'TAB-B. Zulässigkeitsprüfung'!A236)</f>
        <v/>
      </c>
      <c r="B235" s="147" t="str">
        <f>IF(ISBLANK('TAB-B. Zulässigkeitsprüfung'!C236),"",'TAB-B. Zulässigkeitsprüfung'!C236)</f>
        <v/>
      </c>
      <c r="C235" s="148" t="str">
        <f>IF(ISBLANK('TAB-B. Zulässigkeitsprüfung'!D236),"",'TAB-B. Zulässigkeitsprüfung'!D236)</f>
        <v/>
      </c>
      <c r="D235" s="179"/>
      <c r="E235" s="147" t="str">
        <f t="shared" si="59"/>
        <v/>
      </c>
      <c r="F235" s="148" t="str">
        <f t="shared" si="60"/>
        <v/>
      </c>
      <c r="G235" s="149"/>
      <c r="H235" s="150" t="str">
        <f t="shared" si="53"/>
        <v/>
      </c>
      <c r="I235" s="151" t="str">
        <f t="shared" si="54"/>
        <v/>
      </c>
      <c r="J235" s="152" t="str">
        <f t="shared" si="55"/>
        <v/>
      </c>
      <c r="K235" s="153" t="str">
        <f t="shared" si="56"/>
        <v/>
      </c>
      <c r="L235" s="154" t="str">
        <f>IF(ISBLANK('TAB-B. Zulässigkeitsprüfung'!G236),"",'TAB-B. Zulässigkeitsprüfung'!G236)</f>
        <v/>
      </c>
      <c r="M235" s="155" t="str">
        <f>IF(ISBLANK('TAB-B. Zulässigkeitsprüfung'!H236),"",'TAB-B. Zulässigkeitsprüfung'!H236)</f>
        <v/>
      </c>
      <c r="N235" s="157"/>
      <c r="O235" s="151">
        <f t="shared" si="61"/>
        <v>0</v>
      </c>
      <c r="P235" s="153" t="str">
        <f t="shared" si="57"/>
        <v/>
      </c>
      <c r="Q235" s="101" t="str">
        <f t="shared" si="62"/>
        <v/>
      </c>
      <c r="R235" s="150" t="str">
        <f t="shared" si="63"/>
        <v/>
      </c>
      <c r="S235" s="158" t="str">
        <f t="shared" si="58"/>
        <v/>
      </c>
      <c r="T235" s="153">
        <f t="shared" si="64"/>
        <v>0</v>
      </c>
      <c r="U235" s="161" t="str">
        <f t="shared" si="65"/>
        <v/>
      </c>
      <c r="V235" s="162"/>
      <c r="W235" s="123"/>
      <c r="X235" s="122"/>
    </row>
    <row r="236" spans="1:24" x14ac:dyDescent="0.2">
      <c r="A236" s="102" t="str">
        <f>IF(ISBLANK('TAB-B. Zulässigkeitsprüfung'!A237),"",'TAB-B. Zulässigkeitsprüfung'!A237)</f>
        <v/>
      </c>
      <c r="B236" s="147" t="str">
        <f>IF(ISBLANK('TAB-B. Zulässigkeitsprüfung'!C237),"",'TAB-B. Zulässigkeitsprüfung'!C237)</f>
        <v/>
      </c>
      <c r="C236" s="148" t="str">
        <f>IF(ISBLANK('TAB-B. Zulässigkeitsprüfung'!D237),"",'TAB-B. Zulässigkeitsprüfung'!D237)</f>
        <v/>
      </c>
      <c r="D236" s="179"/>
      <c r="E236" s="147" t="str">
        <f t="shared" si="59"/>
        <v/>
      </c>
      <c r="F236" s="148" t="str">
        <f t="shared" si="60"/>
        <v/>
      </c>
      <c r="G236" s="149"/>
      <c r="H236" s="150" t="str">
        <f t="shared" si="53"/>
        <v/>
      </c>
      <c r="I236" s="151" t="str">
        <f t="shared" si="54"/>
        <v/>
      </c>
      <c r="J236" s="152" t="str">
        <f t="shared" si="55"/>
        <v/>
      </c>
      <c r="K236" s="153" t="str">
        <f t="shared" si="56"/>
        <v/>
      </c>
      <c r="L236" s="154" t="str">
        <f>IF(ISBLANK('TAB-B. Zulässigkeitsprüfung'!G237),"",'TAB-B. Zulässigkeitsprüfung'!G237)</f>
        <v/>
      </c>
      <c r="M236" s="155" t="str">
        <f>IF(ISBLANK('TAB-B. Zulässigkeitsprüfung'!H237),"",'TAB-B. Zulässigkeitsprüfung'!H237)</f>
        <v/>
      </c>
      <c r="N236" s="157"/>
      <c r="O236" s="151">
        <f t="shared" si="61"/>
        <v>0</v>
      </c>
      <c r="P236" s="153" t="str">
        <f t="shared" si="57"/>
        <v/>
      </c>
      <c r="Q236" s="101" t="str">
        <f t="shared" si="62"/>
        <v/>
      </c>
      <c r="R236" s="150" t="str">
        <f t="shared" si="63"/>
        <v/>
      </c>
      <c r="S236" s="158" t="str">
        <f t="shared" si="58"/>
        <v/>
      </c>
      <c r="T236" s="153">
        <f t="shared" si="64"/>
        <v>0</v>
      </c>
      <c r="U236" s="161" t="str">
        <f t="shared" si="65"/>
        <v/>
      </c>
      <c r="V236" s="162"/>
      <c r="W236" s="123"/>
      <c r="X236" s="122"/>
    </row>
    <row r="237" spans="1:24" x14ac:dyDescent="0.2">
      <c r="A237" s="102" t="str">
        <f>IF(ISBLANK('TAB-B. Zulässigkeitsprüfung'!A238),"",'TAB-B. Zulässigkeitsprüfung'!A238)</f>
        <v/>
      </c>
      <c r="B237" s="147" t="str">
        <f>IF(ISBLANK('TAB-B. Zulässigkeitsprüfung'!C238),"",'TAB-B. Zulässigkeitsprüfung'!C238)</f>
        <v/>
      </c>
      <c r="C237" s="148" t="str">
        <f>IF(ISBLANK('TAB-B. Zulässigkeitsprüfung'!D238),"",'TAB-B. Zulässigkeitsprüfung'!D238)</f>
        <v/>
      </c>
      <c r="D237" s="179"/>
      <c r="E237" s="147" t="str">
        <f t="shared" si="59"/>
        <v/>
      </c>
      <c r="F237" s="148" t="str">
        <f t="shared" si="60"/>
        <v/>
      </c>
      <c r="G237" s="149"/>
      <c r="H237" s="150" t="str">
        <f t="shared" si="53"/>
        <v/>
      </c>
      <c r="I237" s="151" t="str">
        <f t="shared" si="54"/>
        <v/>
      </c>
      <c r="J237" s="152" t="str">
        <f t="shared" si="55"/>
        <v/>
      </c>
      <c r="K237" s="153" t="str">
        <f t="shared" si="56"/>
        <v/>
      </c>
      <c r="L237" s="154" t="str">
        <f>IF(ISBLANK('TAB-B. Zulässigkeitsprüfung'!G238),"",'TAB-B. Zulässigkeitsprüfung'!G238)</f>
        <v/>
      </c>
      <c r="M237" s="155" t="str">
        <f>IF(ISBLANK('TAB-B. Zulässigkeitsprüfung'!H238),"",'TAB-B. Zulässigkeitsprüfung'!H238)</f>
        <v/>
      </c>
      <c r="N237" s="157"/>
      <c r="O237" s="151">
        <f t="shared" si="61"/>
        <v>0</v>
      </c>
      <c r="P237" s="153" t="str">
        <f t="shared" si="57"/>
        <v/>
      </c>
      <c r="Q237" s="101" t="str">
        <f t="shared" si="62"/>
        <v/>
      </c>
      <c r="R237" s="150" t="str">
        <f t="shared" si="63"/>
        <v/>
      </c>
      <c r="S237" s="158" t="str">
        <f t="shared" si="58"/>
        <v/>
      </c>
      <c r="T237" s="153">
        <f t="shared" si="64"/>
        <v>0</v>
      </c>
      <c r="U237" s="161" t="str">
        <f t="shared" si="65"/>
        <v/>
      </c>
      <c r="V237" s="162"/>
      <c r="W237" s="123"/>
      <c r="X237" s="122"/>
    </row>
    <row r="238" spans="1:24" x14ac:dyDescent="0.2">
      <c r="A238" s="102" t="str">
        <f>IF(ISBLANK('TAB-B. Zulässigkeitsprüfung'!A239),"",'TAB-B. Zulässigkeitsprüfung'!A239)</f>
        <v/>
      </c>
      <c r="B238" s="147" t="str">
        <f>IF(ISBLANK('TAB-B. Zulässigkeitsprüfung'!C239),"",'TAB-B. Zulässigkeitsprüfung'!C239)</f>
        <v/>
      </c>
      <c r="C238" s="148" t="str">
        <f>IF(ISBLANK('TAB-B. Zulässigkeitsprüfung'!D239),"",'TAB-B. Zulässigkeitsprüfung'!D239)</f>
        <v/>
      </c>
      <c r="D238" s="179"/>
      <c r="E238" s="147" t="str">
        <f t="shared" si="59"/>
        <v/>
      </c>
      <c r="F238" s="148" t="str">
        <f t="shared" si="60"/>
        <v/>
      </c>
      <c r="G238" s="149"/>
      <c r="H238" s="150" t="str">
        <f t="shared" si="53"/>
        <v/>
      </c>
      <c r="I238" s="151" t="str">
        <f t="shared" si="54"/>
        <v/>
      </c>
      <c r="J238" s="152" t="str">
        <f t="shared" si="55"/>
        <v/>
      </c>
      <c r="K238" s="153" t="str">
        <f t="shared" si="56"/>
        <v/>
      </c>
      <c r="L238" s="154" t="str">
        <f>IF(ISBLANK('TAB-B. Zulässigkeitsprüfung'!G239),"",'TAB-B. Zulässigkeitsprüfung'!G239)</f>
        <v/>
      </c>
      <c r="M238" s="155" t="str">
        <f>IF(ISBLANK('TAB-B. Zulässigkeitsprüfung'!H239),"",'TAB-B. Zulässigkeitsprüfung'!H239)</f>
        <v/>
      </c>
      <c r="N238" s="157"/>
      <c r="O238" s="151">
        <f t="shared" si="61"/>
        <v>0</v>
      </c>
      <c r="P238" s="153" t="str">
        <f t="shared" si="57"/>
        <v/>
      </c>
      <c r="Q238" s="101" t="str">
        <f t="shared" si="62"/>
        <v/>
      </c>
      <c r="R238" s="150" t="str">
        <f t="shared" si="63"/>
        <v/>
      </c>
      <c r="S238" s="158" t="str">
        <f t="shared" si="58"/>
        <v/>
      </c>
      <c r="T238" s="153">
        <f t="shared" si="64"/>
        <v>0</v>
      </c>
      <c r="U238" s="161" t="str">
        <f t="shared" si="65"/>
        <v/>
      </c>
      <c r="V238" s="162"/>
      <c r="W238" s="123"/>
      <c r="X238" s="122"/>
    </row>
    <row r="239" spans="1:24" x14ac:dyDescent="0.2">
      <c r="A239" s="102" t="str">
        <f>IF(ISBLANK('TAB-B. Zulässigkeitsprüfung'!A240),"",'TAB-B. Zulässigkeitsprüfung'!A240)</f>
        <v/>
      </c>
      <c r="B239" s="147" t="str">
        <f>IF(ISBLANK('TAB-B. Zulässigkeitsprüfung'!C240),"",'TAB-B. Zulässigkeitsprüfung'!C240)</f>
        <v/>
      </c>
      <c r="C239" s="148" t="str">
        <f>IF(ISBLANK('TAB-B. Zulässigkeitsprüfung'!D240),"",'TAB-B. Zulässigkeitsprüfung'!D240)</f>
        <v/>
      </c>
      <c r="D239" s="179"/>
      <c r="E239" s="147" t="str">
        <f t="shared" si="59"/>
        <v/>
      </c>
      <c r="F239" s="148" t="str">
        <f t="shared" si="60"/>
        <v/>
      </c>
      <c r="G239" s="149"/>
      <c r="H239" s="150" t="str">
        <f t="shared" si="53"/>
        <v/>
      </c>
      <c r="I239" s="151" t="str">
        <f t="shared" si="54"/>
        <v/>
      </c>
      <c r="J239" s="152" t="str">
        <f t="shared" si="55"/>
        <v/>
      </c>
      <c r="K239" s="153" t="str">
        <f t="shared" si="56"/>
        <v/>
      </c>
      <c r="L239" s="154" t="str">
        <f>IF(ISBLANK('TAB-B. Zulässigkeitsprüfung'!G240),"",'TAB-B. Zulässigkeitsprüfung'!G240)</f>
        <v/>
      </c>
      <c r="M239" s="155" t="str">
        <f>IF(ISBLANK('TAB-B. Zulässigkeitsprüfung'!H240),"",'TAB-B. Zulässigkeitsprüfung'!H240)</f>
        <v/>
      </c>
      <c r="N239" s="157"/>
      <c r="O239" s="151">
        <f t="shared" si="61"/>
        <v>0</v>
      </c>
      <c r="P239" s="153" t="str">
        <f t="shared" si="57"/>
        <v/>
      </c>
      <c r="Q239" s="101" t="str">
        <f t="shared" si="62"/>
        <v/>
      </c>
      <c r="R239" s="150" t="str">
        <f t="shared" si="63"/>
        <v/>
      </c>
      <c r="S239" s="158" t="str">
        <f t="shared" si="58"/>
        <v/>
      </c>
      <c r="T239" s="153">
        <f t="shared" si="64"/>
        <v>0</v>
      </c>
      <c r="U239" s="161" t="str">
        <f t="shared" si="65"/>
        <v/>
      </c>
      <c r="V239" s="162"/>
      <c r="W239" s="123"/>
      <c r="X239" s="122"/>
    </row>
    <row r="240" spans="1:24" x14ac:dyDescent="0.2">
      <c r="A240" s="102" t="str">
        <f>IF(ISBLANK('TAB-B. Zulässigkeitsprüfung'!A241),"",'TAB-B. Zulässigkeitsprüfung'!A241)</f>
        <v/>
      </c>
      <c r="B240" s="147" t="str">
        <f>IF(ISBLANK('TAB-B. Zulässigkeitsprüfung'!C241),"",'TAB-B. Zulässigkeitsprüfung'!C241)</f>
        <v/>
      </c>
      <c r="C240" s="148" t="str">
        <f>IF(ISBLANK('TAB-B. Zulässigkeitsprüfung'!D241),"",'TAB-B. Zulässigkeitsprüfung'!D241)</f>
        <v/>
      </c>
      <c r="D240" s="179"/>
      <c r="E240" s="147" t="str">
        <f t="shared" si="59"/>
        <v/>
      </c>
      <c r="F240" s="148" t="str">
        <f t="shared" si="60"/>
        <v/>
      </c>
      <c r="G240" s="149"/>
      <c r="H240" s="150" t="str">
        <f t="shared" si="53"/>
        <v/>
      </c>
      <c r="I240" s="151" t="str">
        <f t="shared" si="54"/>
        <v/>
      </c>
      <c r="J240" s="152" t="str">
        <f t="shared" si="55"/>
        <v/>
      </c>
      <c r="K240" s="153" t="str">
        <f t="shared" si="56"/>
        <v/>
      </c>
      <c r="L240" s="154" t="str">
        <f>IF(ISBLANK('TAB-B. Zulässigkeitsprüfung'!G241),"",'TAB-B. Zulässigkeitsprüfung'!G241)</f>
        <v/>
      </c>
      <c r="M240" s="155" t="str">
        <f>IF(ISBLANK('TAB-B. Zulässigkeitsprüfung'!H241),"",'TAB-B. Zulässigkeitsprüfung'!H241)</f>
        <v/>
      </c>
      <c r="N240" s="157"/>
      <c r="O240" s="151">
        <f t="shared" si="61"/>
        <v>0</v>
      </c>
      <c r="P240" s="153" t="str">
        <f t="shared" si="57"/>
        <v/>
      </c>
      <c r="Q240" s="101" t="str">
        <f t="shared" si="62"/>
        <v/>
      </c>
      <c r="R240" s="150" t="str">
        <f t="shared" si="63"/>
        <v/>
      </c>
      <c r="S240" s="158" t="str">
        <f t="shared" si="58"/>
        <v/>
      </c>
      <c r="T240" s="153">
        <f t="shared" si="64"/>
        <v>0</v>
      </c>
      <c r="U240" s="161" t="str">
        <f t="shared" si="65"/>
        <v/>
      </c>
      <c r="V240" s="162"/>
      <c r="W240" s="123"/>
      <c r="X240" s="122"/>
    </row>
    <row r="241" spans="1:24" x14ac:dyDescent="0.2">
      <c r="A241" s="102" t="str">
        <f>IF(ISBLANK('TAB-B. Zulässigkeitsprüfung'!A242),"",'TAB-B. Zulässigkeitsprüfung'!A242)</f>
        <v/>
      </c>
      <c r="B241" s="147" t="str">
        <f>IF(ISBLANK('TAB-B. Zulässigkeitsprüfung'!C242),"",'TAB-B. Zulässigkeitsprüfung'!C242)</f>
        <v/>
      </c>
      <c r="C241" s="148" t="str">
        <f>IF(ISBLANK('TAB-B. Zulässigkeitsprüfung'!D242),"",'TAB-B. Zulässigkeitsprüfung'!D242)</f>
        <v/>
      </c>
      <c r="D241" s="179"/>
      <c r="E241" s="147" t="str">
        <f t="shared" si="59"/>
        <v/>
      </c>
      <c r="F241" s="148" t="str">
        <f t="shared" si="60"/>
        <v/>
      </c>
      <c r="G241" s="149"/>
      <c r="H241" s="150" t="str">
        <f t="shared" si="53"/>
        <v/>
      </c>
      <c r="I241" s="151" t="str">
        <f t="shared" si="54"/>
        <v/>
      </c>
      <c r="J241" s="152" t="str">
        <f t="shared" si="55"/>
        <v/>
      </c>
      <c r="K241" s="153" t="str">
        <f t="shared" si="56"/>
        <v/>
      </c>
      <c r="L241" s="154" t="str">
        <f>IF(ISBLANK('TAB-B. Zulässigkeitsprüfung'!G242),"",'TAB-B. Zulässigkeitsprüfung'!G242)</f>
        <v/>
      </c>
      <c r="M241" s="155" t="str">
        <f>IF(ISBLANK('TAB-B. Zulässigkeitsprüfung'!H242),"",'TAB-B. Zulässigkeitsprüfung'!H242)</f>
        <v/>
      </c>
      <c r="N241" s="157"/>
      <c r="O241" s="151">
        <f t="shared" si="61"/>
        <v>0</v>
      </c>
      <c r="P241" s="153" t="str">
        <f t="shared" si="57"/>
        <v/>
      </c>
      <c r="Q241" s="101" t="str">
        <f t="shared" si="62"/>
        <v/>
      </c>
      <c r="R241" s="150" t="str">
        <f t="shared" si="63"/>
        <v/>
      </c>
      <c r="S241" s="158" t="str">
        <f t="shared" si="58"/>
        <v/>
      </c>
      <c r="T241" s="153">
        <f t="shared" si="64"/>
        <v>0</v>
      </c>
      <c r="U241" s="161" t="str">
        <f t="shared" si="65"/>
        <v/>
      </c>
      <c r="V241" s="162"/>
      <c r="W241" s="123"/>
      <c r="X241" s="122"/>
    </row>
    <row r="242" spans="1:24" x14ac:dyDescent="0.2">
      <c r="A242" s="102" t="str">
        <f>IF(ISBLANK('TAB-B. Zulässigkeitsprüfung'!A243),"",'TAB-B. Zulässigkeitsprüfung'!A243)</f>
        <v/>
      </c>
      <c r="B242" s="147" t="str">
        <f>IF(ISBLANK('TAB-B. Zulässigkeitsprüfung'!C243),"",'TAB-B. Zulässigkeitsprüfung'!C243)</f>
        <v/>
      </c>
      <c r="C242" s="148" t="str">
        <f>IF(ISBLANK('TAB-B. Zulässigkeitsprüfung'!D243),"",'TAB-B. Zulässigkeitsprüfung'!D243)</f>
        <v/>
      </c>
      <c r="D242" s="179"/>
      <c r="E242" s="147" t="str">
        <f t="shared" si="59"/>
        <v/>
      </c>
      <c r="F242" s="148" t="str">
        <f t="shared" si="60"/>
        <v/>
      </c>
      <c r="G242" s="149"/>
      <c r="H242" s="150" t="str">
        <f t="shared" si="53"/>
        <v/>
      </c>
      <c r="I242" s="151" t="str">
        <f t="shared" si="54"/>
        <v/>
      </c>
      <c r="J242" s="152" t="str">
        <f t="shared" si="55"/>
        <v/>
      </c>
      <c r="K242" s="153" t="str">
        <f t="shared" si="56"/>
        <v/>
      </c>
      <c r="L242" s="154" t="str">
        <f>IF(ISBLANK('TAB-B. Zulässigkeitsprüfung'!G243),"",'TAB-B. Zulässigkeitsprüfung'!G243)</f>
        <v/>
      </c>
      <c r="M242" s="155" t="str">
        <f>IF(ISBLANK('TAB-B. Zulässigkeitsprüfung'!H243),"",'TAB-B. Zulässigkeitsprüfung'!H243)</f>
        <v/>
      </c>
      <c r="N242" s="157"/>
      <c r="O242" s="151">
        <f t="shared" si="61"/>
        <v>0</v>
      </c>
      <c r="P242" s="153" t="str">
        <f t="shared" si="57"/>
        <v/>
      </c>
      <c r="Q242" s="101" t="str">
        <f t="shared" si="62"/>
        <v/>
      </c>
      <c r="R242" s="150" t="str">
        <f t="shared" si="63"/>
        <v/>
      </c>
      <c r="S242" s="158" t="str">
        <f t="shared" si="58"/>
        <v/>
      </c>
      <c r="T242" s="153">
        <f t="shared" si="64"/>
        <v>0</v>
      </c>
      <c r="U242" s="161" t="str">
        <f t="shared" si="65"/>
        <v/>
      </c>
      <c r="V242" s="162"/>
      <c r="W242" s="123"/>
      <c r="X242" s="122"/>
    </row>
    <row r="243" spans="1:24" x14ac:dyDescent="0.2">
      <c r="A243" s="102" t="str">
        <f>IF(ISBLANK('TAB-B. Zulässigkeitsprüfung'!A244),"",'TAB-B. Zulässigkeitsprüfung'!A244)</f>
        <v/>
      </c>
      <c r="B243" s="147" t="str">
        <f>IF(ISBLANK('TAB-B. Zulässigkeitsprüfung'!C244),"",'TAB-B. Zulässigkeitsprüfung'!C244)</f>
        <v/>
      </c>
      <c r="C243" s="148" t="str">
        <f>IF(ISBLANK('TAB-B. Zulässigkeitsprüfung'!D244),"",'TAB-B. Zulässigkeitsprüfung'!D244)</f>
        <v/>
      </c>
      <c r="D243" s="179"/>
      <c r="E243" s="147" t="str">
        <f t="shared" si="59"/>
        <v/>
      </c>
      <c r="F243" s="148" t="str">
        <f t="shared" si="60"/>
        <v/>
      </c>
      <c r="G243" s="149"/>
      <c r="H243" s="150" t="str">
        <f t="shared" si="53"/>
        <v/>
      </c>
      <c r="I243" s="151" t="str">
        <f t="shared" si="54"/>
        <v/>
      </c>
      <c r="J243" s="152" t="str">
        <f t="shared" si="55"/>
        <v/>
      </c>
      <c r="K243" s="153" t="str">
        <f t="shared" si="56"/>
        <v/>
      </c>
      <c r="L243" s="154" t="str">
        <f>IF(ISBLANK('TAB-B. Zulässigkeitsprüfung'!G244),"",'TAB-B. Zulässigkeitsprüfung'!G244)</f>
        <v/>
      </c>
      <c r="M243" s="155" t="str">
        <f>IF(ISBLANK('TAB-B. Zulässigkeitsprüfung'!H244),"",'TAB-B. Zulässigkeitsprüfung'!H244)</f>
        <v/>
      </c>
      <c r="N243" s="157"/>
      <c r="O243" s="151">
        <f t="shared" si="61"/>
        <v>0</v>
      </c>
      <c r="P243" s="153" t="str">
        <f t="shared" si="57"/>
        <v/>
      </c>
      <c r="Q243" s="101" t="str">
        <f t="shared" si="62"/>
        <v/>
      </c>
      <c r="R243" s="150" t="str">
        <f t="shared" si="63"/>
        <v/>
      </c>
      <c r="S243" s="158" t="str">
        <f t="shared" si="58"/>
        <v/>
      </c>
      <c r="T243" s="153">
        <f t="shared" si="64"/>
        <v>0</v>
      </c>
      <c r="U243" s="161" t="str">
        <f t="shared" si="65"/>
        <v/>
      </c>
      <c r="V243" s="162"/>
      <c r="W243" s="123"/>
      <c r="X243" s="122"/>
    </row>
    <row r="244" spans="1:24" x14ac:dyDescent="0.2">
      <c r="A244" s="102" t="str">
        <f>IF(ISBLANK('TAB-B. Zulässigkeitsprüfung'!A245),"",'TAB-B. Zulässigkeitsprüfung'!A245)</f>
        <v/>
      </c>
      <c r="B244" s="147" t="str">
        <f>IF(ISBLANK('TAB-B. Zulässigkeitsprüfung'!C245),"",'TAB-B. Zulässigkeitsprüfung'!C245)</f>
        <v/>
      </c>
      <c r="C244" s="148" t="str">
        <f>IF(ISBLANK('TAB-B. Zulässigkeitsprüfung'!D245),"",'TAB-B. Zulässigkeitsprüfung'!D245)</f>
        <v/>
      </c>
      <c r="D244" s="179"/>
      <c r="E244" s="147" t="str">
        <f t="shared" si="59"/>
        <v/>
      </c>
      <c r="F244" s="148" t="str">
        <f t="shared" si="60"/>
        <v/>
      </c>
      <c r="G244" s="149"/>
      <c r="H244" s="150" t="str">
        <f t="shared" ref="H244:H307" si="66">IFERROR(C244+F244,"")</f>
        <v/>
      </c>
      <c r="I244" s="151" t="str">
        <f t="shared" ref="I244:I307" si="67">IFERROR((C244*D244)+(F244*G244),"")</f>
        <v/>
      </c>
      <c r="J244" s="152" t="str">
        <f t="shared" ref="J244:J307" si="68">IFERROR(I244/10000,"")</f>
        <v/>
      </c>
      <c r="K244" s="153" t="str">
        <f t="shared" ref="K244:K307" si="69">IFERROR(I244*$I$10,"")</f>
        <v/>
      </c>
      <c r="L244" s="154" t="str">
        <f>IF(ISBLANK('TAB-B. Zulässigkeitsprüfung'!G245),"",'TAB-B. Zulässigkeitsprüfung'!G245)</f>
        <v/>
      </c>
      <c r="M244" s="155" t="str">
        <f>IF(ISBLANK('TAB-B. Zulässigkeitsprüfung'!H245),"",'TAB-B. Zulässigkeitsprüfung'!H245)</f>
        <v/>
      </c>
      <c r="N244" s="157"/>
      <c r="O244" s="151">
        <f t="shared" si="61"/>
        <v>0</v>
      </c>
      <c r="P244" s="153" t="str">
        <f t="shared" ref="P244:P307" si="70">IFERROR(O244*M244,"")</f>
        <v/>
      </c>
      <c r="Q244" s="101" t="str">
        <f t="shared" si="62"/>
        <v/>
      </c>
      <c r="R244" s="150" t="str">
        <f t="shared" si="63"/>
        <v/>
      </c>
      <c r="S244" s="158" t="str">
        <f t="shared" ref="S244:S307" si="71">IFERROR(IF(ISNUMBER(SEARCH("z = 10",$I$8)),-77.5339260435711*LN(R244) + 509.962584823391,IF(ISNUMBER(SEARCH("z = 5",$I$8)),-69.8967505634618*LN(R244) + 439.365954460171,IF(ISNUMBER(SEARCH("z = 2",$I$8)),--56.8465017510169*LN(R244) + 337.287392223188,IF(ISNUMBER(SEARCH("z = 1",$I$8)),-46.1392672094508*LN(R244) + 258.848700221879,IF(ISNUMBER(SEARCH("z = 0.5",$I$8)),-33.5280268973184*LN(R244) + 178.155784539652))))),"")</f>
        <v/>
      </c>
      <c r="T244" s="153">
        <f t="shared" si="64"/>
        <v>0</v>
      </c>
      <c r="U244" s="161" t="str">
        <f t="shared" si="65"/>
        <v/>
      </c>
      <c r="V244" s="162"/>
      <c r="W244" s="123"/>
      <c r="X244" s="122"/>
    </row>
    <row r="245" spans="1:24" x14ac:dyDescent="0.2">
      <c r="A245" s="102" t="str">
        <f>IF(ISBLANK('TAB-B. Zulässigkeitsprüfung'!A246),"",'TAB-B. Zulässigkeitsprüfung'!A246)</f>
        <v/>
      </c>
      <c r="B245" s="147" t="str">
        <f>IF(ISBLANK('TAB-B. Zulässigkeitsprüfung'!C246),"",'TAB-B. Zulässigkeitsprüfung'!C246)</f>
        <v/>
      </c>
      <c r="C245" s="148" t="str">
        <f>IF(ISBLANK('TAB-B. Zulässigkeitsprüfung'!D246),"",'TAB-B. Zulässigkeitsprüfung'!D246)</f>
        <v/>
      </c>
      <c r="D245" s="179"/>
      <c r="E245" s="147" t="str">
        <f t="shared" si="59"/>
        <v/>
      </c>
      <c r="F245" s="148" t="str">
        <f t="shared" si="60"/>
        <v/>
      </c>
      <c r="G245" s="149"/>
      <c r="H245" s="150" t="str">
        <f t="shared" si="66"/>
        <v/>
      </c>
      <c r="I245" s="151" t="str">
        <f t="shared" si="67"/>
        <v/>
      </c>
      <c r="J245" s="152" t="str">
        <f t="shared" si="68"/>
        <v/>
      </c>
      <c r="K245" s="153" t="str">
        <f t="shared" si="69"/>
        <v/>
      </c>
      <c r="L245" s="154" t="str">
        <f>IF(ISBLANK('TAB-B. Zulässigkeitsprüfung'!G246),"",'TAB-B. Zulässigkeitsprüfung'!G246)</f>
        <v/>
      </c>
      <c r="M245" s="155" t="str">
        <f>IF(ISBLANK('TAB-B. Zulässigkeitsprüfung'!H246),"",'TAB-B. Zulässigkeitsprüfung'!H246)</f>
        <v/>
      </c>
      <c r="N245" s="157"/>
      <c r="O245" s="151">
        <f t="shared" si="61"/>
        <v>0</v>
      </c>
      <c r="P245" s="153" t="str">
        <f t="shared" si="70"/>
        <v/>
      </c>
      <c r="Q245" s="101" t="str">
        <f t="shared" si="62"/>
        <v/>
      </c>
      <c r="R245" s="150" t="str">
        <f t="shared" si="63"/>
        <v/>
      </c>
      <c r="S245" s="158" t="str">
        <f t="shared" si="71"/>
        <v/>
      </c>
      <c r="T245" s="153">
        <f t="shared" si="64"/>
        <v>0</v>
      </c>
      <c r="U245" s="161" t="str">
        <f t="shared" si="65"/>
        <v/>
      </c>
      <c r="V245" s="162"/>
      <c r="W245" s="123"/>
      <c r="X245" s="122"/>
    </row>
    <row r="246" spans="1:24" x14ac:dyDescent="0.2">
      <c r="A246" s="102" t="str">
        <f>IF(ISBLANK('TAB-B. Zulässigkeitsprüfung'!A247),"",'TAB-B. Zulässigkeitsprüfung'!A247)</f>
        <v/>
      </c>
      <c r="B246" s="147" t="str">
        <f>IF(ISBLANK('TAB-B. Zulässigkeitsprüfung'!C247),"",'TAB-B. Zulässigkeitsprüfung'!C247)</f>
        <v/>
      </c>
      <c r="C246" s="148" t="str">
        <f>IF(ISBLANK('TAB-B. Zulässigkeitsprüfung'!D247),"",'TAB-B. Zulässigkeitsprüfung'!D247)</f>
        <v/>
      </c>
      <c r="D246" s="179"/>
      <c r="E246" s="147" t="str">
        <f t="shared" ref="E246:E309" si="72">IF(ISBLANK(L246),"",L246)</f>
        <v/>
      </c>
      <c r="F246" s="148" t="str">
        <f t="shared" ref="F246:F309" si="73">M246</f>
        <v/>
      </c>
      <c r="G246" s="149"/>
      <c r="H246" s="150" t="str">
        <f t="shared" si="66"/>
        <v/>
      </c>
      <c r="I246" s="151" t="str">
        <f t="shared" si="67"/>
        <v/>
      </c>
      <c r="J246" s="152" t="str">
        <f t="shared" si="68"/>
        <v/>
      </c>
      <c r="K246" s="153" t="str">
        <f t="shared" si="69"/>
        <v/>
      </c>
      <c r="L246" s="154" t="str">
        <f>IF(ISBLANK('TAB-B. Zulässigkeitsprüfung'!G247),"",'TAB-B. Zulässigkeitsprüfung'!G247)</f>
        <v/>
      </c>
      <c r="M246" s="155" t="str">
        <f>IF(ISBLANK('TAB-B. Zulässigkeitsprüfung'!H247),"",'TAB-B. Zulässigkeitsprüfung'!H247)</f>
        <v/>
      </c>
      <c r="N246" s="157"/>
      <c r="O246" s="151">
        <f t="shared" ref="O246:O309" si="74">N246/60</f>
        <v>0</v>
      </c>
      <c r="P246" s="153" t="str">
        <f t="shared" si="70"/>
        <v/>
      </c>
      <c r="Q246" s="101" t="str">
        <f t="shared" ref="Q246:Q309" si="75">IF(ISBLANK(N246),"",IF(K246&lt;=P246,"genügt","Retentionsvolumen nötig"))</f>
        <v/>
      </c>
      <c r="R246" s="150" t="str">
        <f t="shared" ref="R246:R309" si="76">IFERROR(P246/J246,"")</f>
        <v/>
      </c>
      <c r="S246" s="158" t="str">
        <f t="shared" si="71"/>
        <v/>
      </c>
      <c r="T246" s="153">
        <f t="shared" ref="T246:T309" si="77">IFERROR(J246*S246,0)</f>
        <v>0</v>
      </c>
      <c r="U246" s="161" t="str">
        <f t="shared" ref="U246:U309" si="78">IF(ISBLANK(N246),"",IF(K246&lt;=P246,"genügt","Detaildimensionierung nötig"))</f>
        <v/>
      </c>
      <c r="V246" s="162"/>
      <c r="W246" s="123"/>
      <c r="X246" s="122"/>
    </row>
    <row r="247" spans="1:24" x14ac:dyDescent="0.2">
      <c r="A247" s="102" t="str">
        <f>IF(ISBLANK('TAB-B. Zulässigkeitsprüfung'!A248),"",'TAB-B. Zulässigkeitsprüfung'!A248)</f>
        <v/>
      </c>
      <c r="B247" s="147" t="str">
        <f>IF(ISBLANK('TAB-B. Zulässigkeitsprüfung'!C248),"",'TAB-B. Zulässigkeitsprüfung'!C248)</f>
        <v/>
      </c>
      <c r="C247" s="148" t="str">
        <f>IF(ISBLANK('TAB-B. Zulässigkeitsprüfung'!D248),"",'TAB-B. Zulässigkeitsprüfung'!D248)</f>
        <v/>
      </c>
      <c r="D247" s="179"/>
      <c r="E247" s="147" t="str">
        <f t="shared" si="72"/>
        <v/>
      </c>
      <c r="F247" s="148" t="str">
        <f t="shared" si="73"/>
        <v/>
      </c>
      <c r="G247" s="149"/>
      <c r="H247" s="150" t="str">
        <f t="shared" si="66"/>
        <v/>
      </c>
      <c r="I247" s="151" t="str">
        <f t="shared" si="67"/>
        <v/>
      </c>
      <c r="J247" s="152" t="str">
        <f t="shared" si="68"/>
        <v/>
      </c>
      <c r="K247" s="153" t="str">
        <f t="shared" si="69"/>
        <v/>
      </c>
      <c r="L247" s="154" t="str">
        <f>IF(ISBLANK('TAB-B. Zulässigkeitsprüfung'!G248),"",'TAB-B. Zulässigkeitsprüfung'!G248)</f>
        <v/>
      </c>
      <c r="M247" s="155" t="str">
        <f>IF(ISBLANK('TAB-B. Zulässigkeitsprüfung'!H248),"",'TAB-B. Zulässigkeitsprüfung'!H248)</f>
        <v/>
      </c>
      <c r="N247" s="157"/>
      <c r="O247" s="151">
        <f t="shared" si="74"/>
        <v>0</v>
      </c>
      <c r="P247" s="153" t="str">
        <f t="shared" si="70"/>
        <v/>
      </c>
      <c r="Q247" s="101" t="str">
        <f t="shared" si="75"/>
        <v/>
      </c>
      <c r="R247" s="150" t="str">
        <f t="shared" si="76"/>
        <v/>
      </c>
      <c r="S247" s="158" t="str">
        <f t="shared" si="71"/>
        <v/>
      </c>
      <c r="T247" s="153">
        <f t="shared" si="77"/>
        <v>0</v>
      </c>
      <c r="U247" s="161" t="str">
        <f t="shared" si="78"/>
        <v/>
      </c>
      <c r="V247" s="162"/>
      <c r="W247" s="123"/>
      <c r="X247" s="122"/>
    </row>
    <row r="248" spans="1:24" x14ac:dyDescent="0.2">
      <c r="A248" s="102" t="str">
        <f>IF(ISBLANK('TAB-B. Zulässigkeitsprüfung'!A249),"",'TAB-B. Zulässigkeitsprüfung'!A249)</f>
        <v/>
      </c>
      <c r="B248" s="147" t="str">
        <f>IF(ISBLANK('TAB-B. Zulässigkeitsprüfung'!C249),"",'TAB-B. Zulässigkeitsprüfung'!C249)</f>
        <v/>
      </c>
      <c r="C248" s="148" t="str">
        <f>IF(ISBLANK('TAB-B. Zulässigkeitsprüfung'!D249),"",'TAB-B. Zulässigkeitsprüfung'!D249)</f>
        <v/>
      </c>
      <c r="D248" s="179"/>
      <c r="E248" s="147" t="str">
        <f t="shared" si="72"/>
        <v/>
      </c>
      <c r="F248" s="148" t="str">
        <f t="shared" si="73"/>
        <v/>
      </c>
      <c r="G248" s="149"/>
      <c r="H248" s="150" t="str">
        <f t="shared" si="66"/>
        <v/>
      </c>
      <c r="I248" s="151" t="str">
        <f t="shared" si="67"/>
        <v/>
      </c>
      <c r="J248" s="152" t="str">
        <f t="shared" si="68"/>
        <v/>
      </c>
      <c r="K248" s="153" t="str">
        <f t="shared" si="69"/>
        <v/>
      </c>
      <c r="L248" s="154" t="str">
        <f>IF(ISBLANK('TAB-B. Zulässigkeitsprüfung'!G249),"",'TAB-B. Zulässigkeitsprüfung'!G249)</f>
        <v/>
      </c>
      <c r="M248" s="155" t="str">
        <f>IF(ISBLANK('TAB-B. Zulässigkeitsprüfung'!H249),"",'TAB-B. Zulässigkeitsprüfung'!H249)</f>
        <v/>
      </c>
      <c r="N248" s="157"/>
      <c r="O248" s="151">
        <f t="shared" si="74"/>
        <v>0</v>
      </c>
      <c r="P248" s="153" t="str">
        <f t="shared" si="70"/>
        <v/>
      </c>
      <c r="Q248" s="101" t="str">
        <f t="shared" si="75"/>
        <v/>
      </c>
      <c r="R248" s="150" t="str">
        <f t="shared" si="76"/>
        <v/>
      </c>
      <c r="S248" s="158" t="str">
        <f t="shared" si="71"/>
        <v/>
      </c>
      <c r="T248" s="153">
        <f t="shared" si="77"/>
        <v>0</v>
      </c>
      <c r="U248" s="161" t="str">
        <f t="shared" si="78"/>
        <v/>
      </c>
      <c r="V248" s="162"/>
      <c r="W248" s="123"/>
      <c r="X248" s="122"/>
    </row>
    <row r="249" spans="1:24" x14ac:dyDescent="0.2">
      <c r="A249" s="102" t="str">
        <f>IF(ISBLANK('TAB-B. Zulässigkeitsprüfung'!A250),"",'TAB-B. Zulässigkeitsprüfung'!A250)</f>
        <v/>
      </c>
      <c r="B249" s="147" t="str">
        <f>IF(ISBLANK('TAB-B. Zulässigkeitsprüfung'!C250),"",'TAB-B. Zulässigkeitsprüfung'!C250)</f>
        <v/>
      </c>
      <c r="C249" s="148" t="str">
        <f>IF(ISBLANK('TAB-B. Zulässigkeitsprüfung'!D250),"",'TAB-B. Zulässigkeitsprüfung'!D250)</f>
        <v/>
      </c>
      <c r="D249" s="179"/>
      <c r="E249" s="147" t="str">
        <f t="shared" si="72"/>
        <v/>
      </c>
      <c r="F249" s="148" t="str">
        <f t="shared" si="73"/>
        <v/>
      </c>
      <c r="G249" s="149"/>
      <c r="H249" s="150" t="str">
        <f t="shared" si="66"/>
        <v/>
      </c>
      <c r="I249" s="151" t="str">
        <f t="shared" si="67"/>
        <v/>
      </c>
      <c r="J249" s="152" t="str">
        <f t="shared" si="68"/>
        <v/>
      </c>
      <c r="K249" s="153" t="str">
        <f t="shared" si="69"/>
        <v/>
      </c>
      <c r="L249" s="154" t="str">
        <f>IF(ISBLANK('TAB-B. Zulässigkeitsprüfung'!G250),"",'TAB-B. Zulässigkeitsprüfung'!G250)</f>
        <v/>
      </c>
      <c r="M249" s="155" t="str">
        <f>IF(ISBLANK('TAB-B. Zulässigkeitsprüfung'!H250),"",'TAB-B. Zulässigkeitsprüfung'!H250)</f>
        <v/>
      </c>
      <c r="N249" s="157"/>
      <c r="O249" s="151">
        <f t="shared" si="74"/>
        <v>0</v>
      </c>
      <c r="P249" s="153" t="str">
        <f t="shared" si="70"/>
        <v/>
      </c>
      <c r="Q249" s="101" t="str">
        <f t="shared" si="75"/>
        <v/>
      </c>
      <c r="R249" s="150" t="str">
        <f t="shared" si="76"/>
        <v/>
      </c>
      <c r="S249" s="158" t="str">
        <f t="shared" si="71"/>
        <v/>
      </c>
      <c r="T249" s="153">
        <f t="shared" si="77"/>
        <v>0</v>
      </c>
      <c r="U249" s="161" t="str">
        <f t="shared" si="78"/>
        <v/>
      </c>
      <c r="V249" s="162"/>
      <c r="W249" s="123"/>
      <c r="X249" s="122"/>
    </row>
    <row r="250" spans="1:24" x14ac:dyDescent="0.2">
      <c r="A250" s="102" t="str">
        <f>IF(ISBLANK('TAB-B. Zulässigkeitsprüfung'!A251),"",'TAB-B. Zulässigkeitsprüfung'!A251)</f>
        <v/>
      </c>
      <c r="B250" s="147" t="str">
        <f>IF(ISBLANK('TAB-B. Zulässigkeitsprüfung'!C251),"",'TAB-B. Zulässigkeitsprüfung'!C251)</f>
        <v/>
      </c>
      <c r="C250" s="148" t="str">
        <f>IF(ISBLANK('TAB-B. Zulässigkeitsprüfung'!D251),"",'TAB-B. Zulässigkeitsprüfung'!D251)</f>
        <v/>
      </c>
      <c r="D250" s="179"/>
      <c r="E250" s="147" t="str">
        <f t="shared" si="72"/>
        <v/>
      </c>
      <c r="F250" s="148" t="str">
        <f t="shared" si="73"/>
        <v/>
      </c>
      <c r="G250" s="149"/>
      <c r="H250" s="150" t="str">
        <f t="shared" si="66"/>
        <v/>
      </c>
      <c r="I250" s="151" t="str">
        <f t="shared" si="67"/>
        <v/>
      </c>
      <c r="J250" s="152" t="str">
        <f t="shared" si="68"/>
        <v/>
      </c>
      <c r="K250" s="153" t="str">
        <f t="shared" si="69"/>
        <v/>
      </c>
      <c r="L250" s="154" t="str">
        <f>IF(ISBLANK('TAB-B. Zulässigkeitsprüfung'!G251),"",'TAB-B. Zulässigkeitsprüfung'!G251)</f>
        <v/>
      </c>
      <c r="M250" s="155" t="str">
        <f>IF(ISBLANK('TAB-B. Zulässigkeitsprüfung'!H251),"",'TAB-B. Zulässigkeitsprüfung'!H251)</f>
        <v/>
      </c>
      <c r="N250" s="157"/>
      <c r="O250" s="151">
        <f t="shared" si="74"/>
        <v>0</v>
      </c>
      <c r="P250" s="153" t="str">
        <f t="shared" si="70"/>
        <v/>
      </c>
      <c r="Q250" s="101" t="str">
        <f t="shared" si="75"/>
        <v/>
      </c>
      <c r="R250" s="150" t="str">
        <f t="shared" si="76"/>
        <v/>
      </c>
      <c r="S250" s="158" t="str">
        <f t="shared" si="71"/>
        <v/>
      </c>
      <c r="T250" s="153">
        <f t="shared" si="77"/>
        <v>0</v>
      </c>
      <c r="U250" s="161" t="str">
        <f t="shared" si="78"/>
        <v/>
      </c>
      <c r="V250" s="162"/>
      <c r="W250" s="123"/>
      <c r="X250" s="122"/>
    </row>
    <row r="251" spans="1:24" x14ac:dyDescent="0.2">
      <c r="A251" s="102" t="str">
        <f>IF(ISBLANK('TAB-B. Zulässigkeitsprüfung'!A252),"",'TAB-B. Zulässigkeitsprüfung'!A252)</f>
        <v/>
      </c>
      <c r="B251" s="147" t="str">
        <f>IF(ISBLANK('TAB-B. Zulässigkeitsprüfung'!C252),"",'TAB-B. Zulässigkeitsprüfung'!C252)</f>
        <v/>
      </c>
      <c r="C251" s="148" t="str">
        <f>IF(ISBLANK('TAB-B. Zulässigkeitsprüfung'!D252),"",'TAB-B. Zulässigkeitsprüfung'!D252)</f>
        <v/>
      </c>
      <c r="D251" s="179"/>
      <c r="E251" s="147" t="str">
        <f t="shared" si="72"/>
        <v/>
      </c>
      <c r="F251" s="148" t="str">
        <f t="shared" si="73"/>
        <v/>
      </c>
      <c r="G251" s="149"/>
      <c r="H251" s="150" t="str">
        <f t="shared" si="66"/>
        <v/>
      </c>
      <c r="I251" s="151" t="str">
        <f t="shared" si="67"/>
        <v/>
      </c>
      <c r="J251" s="152" t="str">
        <f t="shared" si="68"/>
        <v/>
      </c>
      <c r="K251" s="153" t="str">
        <f t="shared" si="69"/>
        <v/>
      </c>
      <c r="L251" s="154" t="str">
        <f>IF(ISBLANK('TAB-B. Zulässigkeitsprüfung'!G252),"",'TAB-B. Zulässigkeitsprüfung'!G252)</f>
        <v/>
      </c>
      <c r="M251" s="155" t="str">
        <f>IF(ISBLANK('TAB-B. Zulässigkeitsprüfung'!H252),"",'TAB-B. Zulässigkeitsprüfung'!H252)</f>
        <v/>
      </c>
      <c r="N251" s="157"/>
      <c r="O251" s="151">
        <f t="shared" si="74"/>
        <v>0</v>
      </c>
      <c r="P251" s="153" t="str">
        <f t="shared" si="70"/>
        <v/>
      </c>
      <c r="Q251" s="101" t="str">
        <f t="shared" si="75"/>
        <v/>
      </c>
      <c r="R251" s="150" t="str">
        <f t="shared" si="76"/>
        <v/>
      </c>
      <c r="S251" s="158" t="str">
        <f t="shared" si="71"/>
        <v/>
      </c>
      <c r="T251" s="153">
        <f t="shared" si="77"/>
        <v>0</v>
      </c>
      <c r="U251" s="161" t="str">
        <f t="shared" si="78"/>
        <v/>
      </c>
      <c r="V251" s="162"/>
      <c r="W251" s="123"/>
      <c r="X251" s="122"/>
    </row>
    <row r="252" spans="1:24" x14ac:dyDescent="0.2">
      <c r="A252" s="102" t="str">
        <f>IF(ISBLANK('TAB-B. Zulässigkeitsprüfung'!A253),"",'TAB-B. Zulässigkeitsprüfung'!A253)</f>
        <v/>
      </c>
      <c r="B252" s="147" t="str">
        <f>IF(ISBLANK('TAB-B. Zulässigkeitsprüfung'!C253),"",'TAB-B. Zulässigkeitsprüfung'!C253)</f>
        <v/>
      </c>
      <c r="C252" s="148" t="str">
        <f>IF(ISBLANK('TAB-B. Zulässigkeitsprüfung'!D253),"",'TAB-B. Zulässigkeitsprüfung'!D253)</f>
        <v/>
      </c>
      <c r="D252" s="179"/>
      <c r="E252" s="147" t="str">
        <f t="shared" si="72"/>
        <v/>
      </c>
      <c r="F252" s="148" t="str">
        <f t="shared" si="73"/>
        <v/>
      </c>
      <c r="G252" s="149"/>
      <c r="H252" s="150" t="str">
        <f t="shared" si="66"/>
        <v/>
      </c>
      <c r="I252" s="151" t="str">
        <f t="shared" si="67"/>
        <v/>
      </c>
      <c r="J252" s="152" t="str">
        <f t="shared" si="68"/>
        <v/>
      </c>
      <c r="K252" s="153" t="str">
        <f t="shared" si="69"/>
        <v/>
      </c>
      <c r="L252" s="154" t="str">
        <f>IF(ISBLANK('TAB-B. Zulässigkeitsprüfung'!G253),"",'TAB-B. Zulässigkeitsprüfung'!G253)</f>
        <v/>
      </c>
      <c r="M252" s="155" t="str">
        <f>IF(ISBLANK('TAB-B. Zulässigkeitsprüfung'!H253),"",'TAB-B. Zulässigkeitsprüfung'!H253)</f>
        <v/>
      </c>
      <c r="N252" s="157"/>
      <c r="O252" s="151">
        <f t="shared" si="74"/>
        <v>0</v>
      </c>
      <c r="P252" s="153" t="str">
        <f t="shared" si="70"/>
        <v/>
      </c>
      <c r="Q252" s="101" t="str">
        <f t="shared" si="75"/>
        <v/>
      </c>
      <c r="R252" s="150" t="str">
        <f t="shared" si="76"/>
        <v/>
      </c>
      <c r="S252" s="158" t="str">
        <f t="shared" si="71"/>
        <v/>
      </c>
      <c r="T252" s="153">
        <f t="shared" si="77"/>
        <v>0</v>
      </c>
      <c r="U252" s="161" t="str">
        <f t="shared" si="78"/>
        <v/>
      </c>
      <c r="V252" s="162"/>
      <c r="W252" s="123"/>
      <c r="X252" s="122"/>
    </row>
    <row r="253" spans="1:24" x14ac:dyDescent="0.2">
      <c r="A253" s="102" t="str">
        <f>IF(ISBLANK('TAB-B. Zulässigkeitsprüfung'!A254),"",'TAB-B. Zulässigkeitsprüfung'!A254)</f>
        <v/>
      </c>
      <c r="B253" s="147" t="str">
        <f>IF(ISBLANK('TAB-B. Zulässigkeitsprüfung'!C254),"",'TAB-B. Zulässigkeitsprüfung'!C254)</f>
        <v/>
      </c>
      <c r="C253" s="148" t="str">
        <f>IF(ISBLANK('TAB-B. Zulässigkeitsprüfung'!D254),"",'TAB-B. Zulässigkeitsprüfung'!D254)</f>
        <v/>
      </c>
      <c r="D253" s="179"/>
      <c r="E253" s="147" t="str">
        <f t="shared" si="72"/>
        <v/>
      </c>
      <c r="F253" s="148" t="str">
        <f t="shared" si="73"/>
        <v/>
      </c>
      <c r="G253" s="149"/>
      <c r="H253" s="150" t="str">
        <f t="shared" si="66"/>
        <v/>
      </c>
      <c r="I253" s="151" t="str">
        <f t="shared" si="67"/>
        <v/>
      </c>
      <c r="J253" s="152" t="str">
        <f t="shared" si="68"/>
        <v/>
      </c>
      <c r="K253" s="153" t="str">
        <f t="shared" si="69"/>
        <v/>
      </c>
      <c r="L253" s="154" t="str">
        <f>IF(ISBLANK('TAB-B. Zulässigkeitsprüfung'!G254),"",'TAB-B. Zulässigkeitsprüfung'!G254)</f>
        <v/>
      </c>
      <c r="M253" s="155" t="str">
        <f>IF(ISBLANK('TAB-B. Zulässigkeitsprüfung'!H254),"",'TAB-B. Zulässigkeitsprüfung'!H254)</f>
        <v/>
      </c>
      <c r="N253" s="157"/>
      <c r="O253" s="151">
        <f t="shared" si="74"/>
        <v>0</v>
      </c>
      <c r="P253" s="153" t="str">
        <f t="shared" si="70"/>
        <v/>
      </c>
      <c r="Q253" s="101" t="str">
        <f t="shared" si="75"/>
        <v/>
      </c>
      <c r="R253" s="150" t="str">
        <f t="shared" si="76"/>
        <v/>
      </c>
      <c r="S253" s="158" t="str">
        <f t="shared" si="71"/>
        <v/>
      </c>
      <c r="T253" s="153">
        <f t="shared" si="77"/>
        <v>0</v>
      </c>
      <c r="U253" s="161" t="str">
        <f t="shared" si="78"/>
        <v/>
      </c>
      <c r="V253" s="162"/>
      <c r="W253" s="123"/>
      <c r="X253" s="122"/>
    </row>
    <row r="254" spans="1:24" x14ac:dyDescent="0.2">
      <c r="A254" s="102" t="str">
        <f>IF(ISBLANK('TAB-B. Zulässigkeitsprüfung'!A255),"",'TAB-B. Zulässigkeitsprüfung'!A255)</f>
        <v/>
      </c>
      <c r="B254" s="147" t="str">
        <f>IF(ISBLANK('TAB-B. Zulässigkeitsprüfung'!C255),"",'TAB-B. Zulässigkeitsprüfung'!C255)</f>
        <v/>
      </c>
      <c r="C254" s="148" t="str">
        <f>IF(ISBLANK('TAB-B. Zulässigkeitsprüfung'!D255),"",'TAB-B. Zulässigkeitsprüfung'!D255)</f>
        <v/>
      </c>
      <c r="D254" s="179"/>
      <c r="E254" s="147" t="str">
        <f t="shared" si="72"/>
        <v/>
      </c>
      <c r="F254" s="148" t="str">
        <f t="shared" si="73"/>
        <v/>
      </c>
      <c r="G254" s="149"/>
      <c r="H254" s="150" t="str">
        <f t="shared" si="66"/>
        <v/>
      </c>
      <c r="I254" s="151" t="str">
        <f t="shared" si="67"/>
        <v/>
      </c>
      <c r="J254" s="152" t="str">
        <f t="shared" si="68"/>
        <v/>
      </c>
      <c r="K254" s="153" t="str">
        <f t="shared" si="69"/>
        <v/>
      </c>
      <c r="L254" s="154" t="str">
        <f>IF(ISBLANK('TAB-B. Zulässigkeitsprüfung'!G255),"",'TAB-B. Zulässigkeitsprüfung'!G255)</f>
        <v/>
      </c>
      <c r="M254" s="155" t="str">
        <f>IF(ISBLANK('TAB-B. Zulässigkeitsprüfung'!H255),"",'TAB-B. Zulässigkeitsprüfung'!H255)</f>
        <v/>
      </c>
      <c r="N254" s="157"/>
      <c r="O254" s="151">
        <f t="shared" si="74"/>
        <v>0</v>
      </c>
      <c r="P254" s="153" t="str">
        <f t="shared" si="70"/>
        <v/>
      </c>
      <c r="Q254" s="101" t="str">
        <f t="shared" si="75"/>
        <v/>
      </c>
      <c r="R254" s="150" t="str">
        <f t="shared" si="76"/>
        <v/>
      </c>
      <c r="S254" s="158" t="str">
        <f t="shared" si="71"/>
        <v/>
      </c>
      <c r="T254" s="153">
        <f t="shared" si="77"/>
        <v>0</v>
      </c>
      <c r="U254" s="161" t="str">
        <f t="shared" si="78"/>
        <v/>
      </c>
      <c r="V254" s="162"/>
      <c r="W254" s="123"/>
      <c r="X254" s="122"/>
    </row>
    <row r="255" spans="1:24" x14ac:dyDescent="0.2">
      <c r="A255" s="102" t="str">
        <f>IF(ISBLANK('TAB-B. Zulässigkeitsprüfung'!A256),"",'TAB-B. Zulässigkeitsprüfung'!A256)</f>
        <v/>
      </c>
      <c r="B255" s="147" t="str">
        <f>IF(ISBLANK('TAB-B. Zulässigkeitsprüfung'!C256),"",'TAB-B. Zulässigkeitsprüfung'!C256)</f>
        <v/>
      </c>
      <c r="C255" s="148" t="str">
        <f>IF(ISBLANK('TAB-B. Zulässigkeitsprüfung'!D256),"",'TAB-B. Zulässigkeitsprüfung'!D256)</f>
        <v/>
      </c>
      <c r="D255" s="179"/>
      <c r="E255" s="147" t="str">
        <f t="shared" si="72"/>
        <v/>
      </c>
      <c r="F255" s="148" t="str">
        <f t="shared" si="73"/>
        <v/>
      </c>
      <c r="G255" s="149"/>
      <c r="H255" s="150" t="str">
        <f t="shared" si="66"/>
        <v/>
      </c>
      <c r="I255" s="151" t="str">
        <f t="shared" si="67"/>
        <v/>
      </c>
      <c r="J255" s="152" t="str">
        <f t="shared" si="68"/>
        <v/>
      </c>
      <c r="K255" s="153" t="str">
        <f t="shared" si="69"/>
        <v/>
      </c>
      <c r="L255" s="154" t="str">
        <f>IF(ISBLANK('TAB-B. Zulässigkeitsprüfung'!G256),"",'TAB-B. Zulässigkeitsprüfung'!G256)</f>
        <v/>
      </c>
      <c r="M255" s="155" t="str">
        <f>IF(ISBLANK('TAB-B. Zulässigkeitsprüfung'!H256),"",'TAB-B. Zulässigkeitsprüfung'!H256)</f>
        <v/>
      </c>
      <c r="N255" s="157"/>
      <c r="O255" s="151">
        <f t="shared" si="74"/>
        <v>0</v>
      </c>
      <c r="P255" s="153" t="str">
        <f t="shared" si="70"/>
        <v/>
      </c>
      <c r="Q255" s="101" t="str">
        <f t="shared" si="75"/>
        <v/>
      </c>
      <c r="R255" s="150" t="str">
        <f t="shared" si="76"/>
        <v/>
      </c>
      <c r="S255" s="158" t="str">
        <f t="shared" si="71"/>
        <v/>
      </c>
      <c r="T255" s="153">
        <f t="shared" si="77"/>
        <v>0</v>
      </c>
      <c r="U255" s="161" t="str">
        <f t="shared" si="78"/>
        <v/>
      </c>
      <c r="V255" s="162"/>
      <c r="W255" s="123"/>
      <c r="X255" s="122"/>
    </row>
    <row r="256" spans="1:24" x14ac:dyDescent="0.2">
      <c r="A256" s="102" t="str">
        <f>IF(ISBLANK('TAB-B. Zulässigkeitsprüfung'!A257),"",'TAB-B. Zulässigkeitsprüfung'!A257)</f>
        <v/>
      </c>
      <c r="B256" s="147" t="str">
        <f>IF(ISBLANK('TAB-B. Zulässigkeitsprüfung'!C257),"",'TAB-B. Zulässigkeitsprüfung'!C257)</f>
        <v/>
      </c>
      <c r="C256" s="148" t="str">
        <f>IF(ISBLANK('TAB-B. Zulässigkeitsprüfung'!D257),"",'TAB-B. Zulässigkeitsprüfung'!D257)</f>
        <v/>
      </c>
      <c r="D256" s="179"/>
      <c r="E256" s="147" t="str">
        <f t="shared" si="72"/>
        <v/>
      </c>
      <c r="F256" s="148" t="str">
        <f t="shared" si="73"/>
        <v/>
      </c>
      <c r="G256" s="149"/>
      <c r="H256" s="150" t="str">
        <f t="shared" si="66"/>
        <v/>
      </c>
      <c r="I256" s="151" t="str">
        <f t="shared" si="67"/>
        <v/>
      </c>
      <c r="J256" s="152" t="str">
        <f t="shared" si="68"/>
        <v/>
      </c>
      <c r="K256" s="153" t="str">
        <f t="shared" si="69"/>
        <v/>
      </c>
      <c r="L256" s="154" t="str">
        <f>IF(ISBLANK('TAB-B. Zulässigkeitsprüfung'!G257),"",'TAB-B. Zulässigkeitsprüfung'!G257)</f>
        <v/>
      </c>
      <c r="M256" s="155" t="str">
        <f>IF(ISBLANK('TAB-B. Zulässigkeitsprüfung'!H257),"",'TAB-B. Zulässigkeitsprüfung'!H257)</f>
        <v/>
      </c>
      <c r="N256" s="157"/>
      <c r="O256" s="151">
        <f t="shared" si="74"/>
        <v>0</v>
      </c>
      <c r="P256" s="153" t="str">
        <f t="shared" si="70"/>
        <v/>
      </c>
      <c r="Q256" s="101" t="str">
        <f t="shared" si="75"/>
        <v/>
      </c>
      <c r="R256" s="150" t="str">
        <f t="shared" si="76"/>
        <v/>
      </c>
      <c r="S256" s="158" t="str">
        <f t="shared" si="71"/>
        <v/>
      </c>
      <c r="T256" s="153">
        <f t="shared" si="77"/>
        <v>0</v>
      </c>
      <c r="U256" s="161" t="str">
        <f t="shared" si="78"/>
        <v/>
      </c>
      <c r="V256" s="162"/>
      <c r="W256" s="123"/>
      <c r="X256" s="122"/>
    </row>
    <row r="257" spans="1:24" x14ac:dyDescent="0.2">
      <c r="A257" s="102" t="str">
        <f>IF(ISBLANK('TAB-B. Zulässigkeitsprüfung'!A258),"",'TAB-B. Zulässigkeitsprüfung'!A258)</f>
        <v/>
      </c>
      <c r="B257" s="147" t="str">
        <f>IF(ISBLANK('TAB-B. Zulässigkeitsprüfung'!C258),"",'TAB-B. Zulässigkeitsprüfung'!C258)</f>
        <v/>
      </c>
      <c r="C257" s="148" t="str">
        <f>IF(ISBLANK('TAB-B. Zulässigkeitsprüfung'!D258),"",'TAB-B. Zulässigkeitsprüfung'!D258)</f>
        <v/>
      </c>
      <c r="D257" s="179"/>
      <c r="E257" s="147" t="str">
        <f t="shared" si="72"/>
        <v/>
      </c>
      <c r="F257" s="148" t="str">
        <f t="shared" si="73"/>
        <v/>
      </c>
      <c r="G257" s="149"/>
      <c r="H257" s="150" t="str">
        <f t="shared" si="66"/>
        <v/>
      </c>
      <c r="I257" s="151" t="str">
        <f t="shared" si="67"/>
        <v/>
      </c>
      <c r="J257" s="152" t="str">
        <f t="shared" si="68"/>
        <v/>
      </c>
      <c r="K257" s="153" t="str">
        <f t="shared" si="69"/>
        <v/>
      </c>
      <c r="L257" s="154" t="str">
        <f>IF(ISBLANK('TAB-B. Zulässigkeitsprüfung'!G258),"",'TAB-B. Zulässigkeitsprüfung'!G258)</f>
        <v/>
      </c>
      <c r="M257" s="155" t="str">
        <f>IF(ISBLANK('TAB-B. Zulässigkeitsprüfung'!H258),"",'TAB-B. Zulässigkeitsprüfung'!H258)</f>
        <v/>
      </c>
      <c r="N257" s="157"/>
      <c r="O257" s="151">
        <f t="shared" si="74"/>
        <v>0</v>
      </c>
      <c r="P257" s="153" t="str">
        <f t="shared" si="70"/>
        <v/>
      </c>
      <c r="Q257" s="101" t="str">
        <f t="shared" si="75"/>
        <v/>
      </c>
      <c r="R257" s="150" t="str">
        <f t="shared" si="76"/>
        <v/>
      </c>
      <c r="S257" s="158" t="str">
        <f t="shared" si="71"/>
        <v/>
      </c>
      <c r="T257" s="153">
        <f t="shared" si="77"/>
        <v>0</v>
      </c>
      <c r="U257" s="161" t="str">
        <f t="shared" si="78"/>
        <v/>
      </c>
      <c r="V257" s="162"/>
      <c r="W257" s="123"/>
      <c r="X257" s="122"/>
    </row>
    <row r="258" spans="1:24" x14ac:dyDescent="0.2">
      <c r="A258" s="102" t="str">
        <f>IF(ISBLANK('TAB-B. Zulässigkeitsprüfung'!A259),"",'TAB-B. Zulässigkeitsprüfung'!A259)</f>
        <v/>
      </c>
      <c r="B258" s="147" t="str">
        <f>IF(ISBLANK('TAB-B. Zulässigkeitsprüfung'!C259),"",'TAB-B. Zulässigkeitsprüfung'!C259)</f>
        <v/>
      </c>
      <c r="C258" s="148" t="str">
        <f>IF(ISBLANK('TAB-B. Zulässigkeitsprüfung'!D259),"",'TAB-B. Zulässigkeitsprüfung'!D259)</f>
        <v/>
      </c>
      <c r="D258" s="179"/>
      <c r="E258" s="147" t="str">
        <f t="shared" si="72"/>
        <v/>
      </c>
      <c r="F258" s="148" t="str">
        <f t="shared" si="73"/>
        <v/>
      </c>
      <c r="G258" s="149"/>
      <c r="H258" s="150" t="str">
        <f t="shared" si="66"/>
        <v/>
      </c>
      <c r="I258" s="151" t="str">
        <f t="shared" si="67"/>
        <v/>
      </c>
      <c r="J258" s="152" t="str">
        <f t="shared" si="68"/>
        <v/>
      </c>
      <c r="K258" s="153" t="str">
        <f t="shared" si="69"/>
        <v/>
      </c>
      <c r="L258" s="154" t="str">
        <f>IF(ISBLANK('TAB-B. Zulässigkeitsprüfung'!G259),"",'TAB-B. Zulässigkeitsprüfung'!G259)</f>
        <v/>
      </c>
      <c r="M258" s="155" t="str">
        <f>IF(ISBLANK('TAB-B. Zulässigkeitsprüfung'!H259),"",'TAB-B. Zulässigkeitsprüfung'!H259)</f>
        <v/>
      </c>
      <c r="N258" s="157"/>
      <c r="O258" s="151">
        <f t="shared" si="74"/>
        <v>0</v>
      </c>
      <c r="P258" s="153" t="str">
        <f t="shared" si="70"/>
        <v/>
      </c>
      <c r="Q258" s="101" t="str">
        <f t="shared" si="75"/>
        <v/>
      </c>
      <c r="R258" s="150" t="str">
        <f t="shared" si="76"/>
        <v/>
      </c>
      <c r="S258" s="158" t="str">
        <f t="shared" si="71"/>
        <v/>
      </c>
      <c r="T258" s="153">
        <f t="shared" si="77"/>
        <v>0</v>
      </c>
      <c r="U258" s="161" t="str">
        <f t="shared" si="78"/>
        <v/>
      </c>
      <c r="V258" s="162"/>
      <c r="W258" s="123"/>
      <c r="X258" s="122"/>
    </row>
    <row r="259" spans="1:24" x14ac:dyDescent="0.2">
      <c r="A259" s="102" t="str">
        <f>IF(ISBLANK('TAB-B. Zulässigkeitsprüfung'!A260),"",'TAB-B. Zulässigkeitsprüfung'!A260)</f>
        <v/>
      </c>
      <c r="B259" s="147" t="str">
        <f>IF(ISBLANK('TAB-B. Zulässigkeitsprüfung'!C260),"",'TAB-B. Zulässigkeitsprüfung'!C260)</f>
        <v/>
      </c>
      <c r="C259" s="148" t="str">
        <f>IF(ISBLANK('TAB-B. Zulässigkeitsprüfung'!D260),"",'TAB-B. Zulässigkeitsprüfung'!D260)</f>
        <v/>
      </c>
      <c r="D259" s="179"/>
      <c r="E259" s="147" t="str">
        <f t="shared" si="72"/>
        <v/>
      </c>
      <c r="F259" s="148" t="str">
        <f t="shared" si="73"/>
        <v/>
      </c>
      <c r="G259" s="149"/>
      <c r="H259" s="150" t="str">
        <f t="shared" si="66"/>
        <v/>
      </c>
      <c r="I259" s="151" t="str">
        <f t="shared" si="67"/>
        <v/>
      </c>
      <c r="J259" s="152" t="str">
        <f t="shared" si="68"/>
        <v/>
      </c>
      <c r="K259" s="153" t="str">
        <f t="shared" si="69"/>
        <v/>
      </c>
      <c r="L259" s="154" t="str">
        <f>IF(ISBLANK('TAB-B. Zulässigkeitsprüfung'!G260),"",'TAB-B. Zulässigkeitsprüfung'!G260)</f>
        <v/>
      </c>
      <c r="M259" s="155" t="str">
        <f>IF(ISBLANK('TAB-B. Zulässigkeitsprüfung'!H260),"",'TAB-B. Zulässigkeitsprüfung'!H260)</f>
        <v/>
      </c>
      <c r="N259" s="157"/>
      <c r="O259" s="151">
        <f t="shared" si="74"/>
        <v>0</v>
      </c>
      <c r="P259" s="153" t="str">
        <f t="shared" si="70"/>
        <v/>
      </c>
      <c r="Q259" s="101" t="str">
        <f t="shared" si="75"/>
        <v/>
      </c>
      <c r="R259" s="150" t="str">
        <f t="shared" si="76"/>
        <v/>
      </c>
      <c r="S259" s="158" t="str">
        <f t="shared" si="71"/>
        <v/>
      </c>
      <c r="T259" s="153">
        <f t="shared" si="77"/>
        <v>0</v>
      </c>
      <c r="U259" s="161" t="str">
        <f t="shared" si="78"/>
        <v/>
      </c>
      <c r="V259" s="162"/>
      <c r="W259" s="123"/>
      <c r="X259" s="122"/>
    </row>
    <row r="260" spans="1:24" x14ac:dyDescent="0.2">
      <c r="A260" s="102" t="str">
        <f>IF(ISBLANK('TAB-B. Zulässigkeitsprüfung'!A261),"",'TAB-B. Zulässigkeitsprüfung'!A261)</f>
        <v/>
      </c>
      <c r="B260" s="147" t="str">
        <f>IF(ISBLANK('TAB-B. Zulässigkeitsprüfung'!C261),"",'TAB-B. Zulässigkeitsprüfung'!C261)</f>
        <v/>
      </c>
      <c r="C260" s="148" t="str">
        <f>IF(ISBLANK('TAB-B. Zulässigkeitsprüfung'!D261),"",'TAB-B. Zulässigkeitsprüfung'!D261)</f>
        <v/>
      </c>
      <c r="D260" s="179"/>
      <c r="E260" s="147" t="str">
        <f t="shared" si="72"/>
        <v/>
      </c>
      <c r="F260" s="148" t="str">
        <f t="shared" si="73"/>
        <v/>
      </c>
      <c r="G260" s="149"/>
      <c r="H260" s="150" t="str">
        <f t="shared" si="66"/>
        <v/>
      </c>
      <c r="I260" s="151" t="str">
        <f t="shared" si="67"/>
        <v/>
      </c>
      <c r="J260" s="152" t="str">
        <f t="shared" si="68"/>
        <v/>
      </c>
      <c r="K260" s="153" t="str">
        <f t="shared" si="69"/>
        <v/>
      </c>
      <c r="L260" s="154" t="str">
        <f>IF(ISBLANK('TAB-B. Zulässigkeitsprüfung'!G261),"",'TAB-B. Zulässigkeitsprüfung'!G261)</f>
        <v/>
      </c>
      <c r="M260" s="155" t="str">
        <f>IF(ISBLANK('TAB-B. Zulässigkeitsprüfung'!H261),"",'TAB-B. Zulässigkeitsprüfung'!H261)</f>
        <v/>
      </c>
      <c r="N260" s="157"/>
      <c r="O260" s="151">
        <f t="shared" si="74"/>
        <v>0</v>
      </c>
      <c r="P260" s="153" t="str">
        <f t="shared" si="70"/>
        <v/>
      </c>
      <c r="Q260" s="101" t="str">
        <f t="shared" si="75"/>
        <v/>
      </c>
      <c r="R260" s="150" t="str">
        <f t="shared" si="76"/>
        <v/>
      </c>
      <c r="S260" s="158" t="str">
        <f t="shared" si="71"/>
        <v/>
      </c>
      <c r="T260" s="153">
        <f t="shared" si="77"/>
        <v>0</v>
      </c>
      <c r="U260" s="161" t="str">
        <f t="shared" si="78"/>
        <v/>
      </c>
      <c r="V260" s="162"/>
      <c r="W260" s="123"/>
      <c r="X260" s="122"/>
    </row>
    <row r="261" spans="1:24" x14ac:dyDescent="0.2">
      <c r="A261" s="102" t="str">
        <f>IF(ISBLANK('TAB-B. Zulässigkeitsprüfung'!A262),"",'TAB-B. Zulässigkeitsprüfung'!A262)</f>
        <v/>
      </c>
      <c r="B261" s="147" t="str">
        <f>IF(ISBLANK('TAB-B. Zulässigkeitsprüfung'!C262),"",'TAB-B. Zulässigkeitsprüfung'!C262)</f>
        <v/>
      </c>
      <c r="C261" s="148" t="str">
        <f>IF(ISBLANK('TAB-B. Zulässigkeitsprüfung'!D262),"",'TAB-B. Zulässigkeitsprüfung'!D262)</f>
        <v/>
      </c>
      <c r="D261" s="179"/>
      <c r="E261" s="147" t="str">
        <f t="shared" si="72"/>
        <v/>
      </c>
      <c r="F261" s="148" t="str">
        <f t="shared" si="73"/>
        <v/>
      </c>
      <c r="G261" s="149"/>
      <c r="H261" s="150" t="str">
        <f t="shared" si="66"/>
        <v/>
      </c>
      <c r="I261" s="151" t="str">
        <f t="shared" si="67"/>
        <v/>
      </c>
      <c r="J261" s="152" t="str">
        <f t="shared" si="68"/>
        <v/>
      </c>
      <c r="K261" s="153" t="str">
        <f t="shared" si="69"/>
        <v/>
      </c>
      <c r="L261" s="154" t="str">
        <f>IF(ISBLANK('TAB-B. Zulässigkeitsprüfung'!G262),"",'TAB-B. Zulässigkeitsprüfung'!G262)</f>
        <v/>
      </c>
      <c r="M261" s="155" t="str">
        <f>IF(ISBLANK('TAB-B. Zulässigkeitsprüfung'!H262),"",'TAB-B. Zulässigkeitsprüfung'!H262)</f>
        <v/>
      </c>
      <c r="N261" s="157"/>
      <c r="O261" s="151">
        <f t="shared" si="74"/>
        <v>0</v>
      </c>
      <c r="P261" s="153" t="str">
        <f t="shared" si="70"/>
        <v/>
      </c>
      <c r="Q261" s="101" t="str">
        <f t="shared" si="75"/>
        <v/>
      </c>
      <c r="R261" s="150" t="str">
        <f t="shared" si="76"/>
        <v/>
      </c>
      <c r="S261" s="158" t="str">
        <f t="shared" si="71"/>
        <v/>
      </c>
      <c r="T261" s="153">
        <f t="shared" si="77"/>
        <v>0</v>
      </c>
      <c r="U261" s="161" t="str">
        <f t="shared" si="78"/>
        <v/>
      </c>
      <c r="V261" s="162"/>
      <c r="W261" s="123"/>
      <c r="X261" s="122"/>
    </row>
    <row r="262" spans="1:24" x14ac:dyDescent="0.2">
      <c r="A262" s="102" t="str">
        <f>IF(ISBLANK('TAB-B. Zulässigkeitsprüfung'!A263),"",'TAB-B. Zulässigkeitsprüfung'!A263)</f>
        <v/>
      </c>
      <c r="B262" s="147" t="str">
        <f>IF(ISBLANK('TAB-B. Zulässigkeitsprüfung'!C263),"",'TAB-B. Zulässigkeitsprüfung'!C263)</f>
        <v/>
      </c>
      <c r="C262" s="148" t="str">
        <f>IF(ISBLANK('TAB-B. Zulässigkeitsprüfung'!D263),"",'TAB-B. Zulässigkeitsprüfung'!D263)</f>
        <v/>
      </c>
      <c r="D262" s="179"/>
      <c r="E262" s="147" t="str">
        <f t="shared" si="72"/>
        <v/>
      </c>
      <c r="F262" s="148" t="str">
        <f t="shared" si="73"/>
        <v/>
      </c>
      <c r="G262" s="149"/>
      <c r="H262" s="150" t="str">
        <f t="shared" si="66"/>
        <v/>
      </c>
      <c r="I262" s="151" t="str">
        <f t="shared" si="67"/>
        <v/>
      </c>
      <c r="J262" s="152" t="str">
        <f t="shared" si="68"/>
        <v/>
      </c>
      <c r="K262" s="153" t="str">
        <f t="shared" si="69"/>
        <v/>
      </c>
      <c r="L262" s="154" t="str">
        <f>IF(ISBLANK('TAB-B. Zulässigkeitsprüfung'!G263),"",'TAB-B. Zulässigkeitsprüfung'!G263)</f>
        <v/>
      </c>
      <c r="M262" s="155" t="str">
        <f>IF(ISBLANK('TAB-B. Zulässigkeitsprüfung'!H263),"",'TAB-B. Zulässigkeitsprüfung'!H263)</f>
        <v/>
      </c>
      <c r="N262" s="157"/>
      <c r="O262" s="151">
        <f t="shared" si="74"/>
        <v>0</v>
      </c>
      <c r="P262" s="153" t="str">
        <f t="shared" si="70"/>
        <v/>
      </c>
      <c r="Q262" s="101" t="str">
        <f t="shared" si="75"/>
        <v/>
      </c>
      <c r="R262" s="150" t="str">
        <f t="shared" si="76"/>
        <v/>
      </c>
      <c r="S262" s="158" t="str">
        <f t="shared" si="71"/>
        <v/>
      </c>
      <c r="T262" s="153">
        <f t="shared" si="77"/>
        <v>0</v>
      </c>
      <c r="U262" s="161" t="str">
        <f t="shared" si="78"/>
        <v/>
      </c>
      <c r="V262" s="162"/>
      <c r="W262" s="123"/>
      <c r="X262" s="122"/>
    </row>
    <row r="263" spans="1:24" x14ac:dyDescent="0.2">
      <c r="A263" s="102" t="str">
        <f>IF(ISBLANK('TAB-B. Zulässigkeitsprüfung'!A264),"",'TAB-B. Zulässigkeitsprüfung'!A264)</f>
        <v/>
      </c>
      <c r="B263" s="147" t="str">
        <f>IF(ISBLANK('TAB-B. Zulässigkeitsprüfung'!C264),"",'TAB-B. Zulässigkeitsprüfung'!C264)</f>
        <v/>
      </c>
      <c r="C263" s="148" t="str">
        <f>IF(ISBLANK('TAB-B. Zulässigkeitsprüfung'!D264),"",'TAB-B. Zulässigkeitsprüfung'!D264)</f>
        <v/>
      </c>
      <c r="D263" s="179"/>
      <c r="E263" s="147" t="str">
        <f t="shared" si="72"/>
        <v/>
      </c>
      <c r="F263" s="148" t="str">
        <f t="shared" si="73"/>
        <v/>
      </c>
      <c r="G263" s="149"/>
      <c r="H263" s="150" t="str">
        <f t="shared" si="66"/>
        <v/>
      </c>
      <c r="I263" s="151" t="str">
        <f t="shared" si="67"/>
        <v/>
      </c>
      <c r="J263" s="152" t="str">
        <f t="shared" si="68"/>
        <v/>
      </c>
      <c r="K263" s="153" t="str">
        <f t="shared" si="69"/>
        <v/>
      </c>
      <c r="L263" s="154" t="str">
        <f>IF(ISBLANK('TAB-B. Zulässigkeitsprüfung'!G264),"",'TAB-B. Zulässigkeitsprüfung'!G264)</f>
        <v/>
      </c>
      <c r="M263" s="155" t="str">
        <f>IF(ISBLANK('TAB-B. Zulässigkeitsprüfung'!H264),"",'TAB-B. Zulässigkeitsprüfung'!H264)</f>
        <v/>
      </c>
      <c r="N263" s="157"/>
      <c r="O263" s="151">
        <f t="shared" si="74"/>
        <v>0</v>
      </c>
      <c r="P263" s="153" t="str">
        <f t="shared" si="70"/>
        <v/>
      </c>
      <c r="Q263" s="101" t="str">
        <f t="shared" si="75"/>
        <v/>
      </c>
      <c r="R263" s="150" t="str">
        <f t="shared" si="76"/>
        <v/>
      </c>
      <c r="S263" s="158" t="str">
        <f t="shared" si="71"/>
        <v/>
      </c>
      <c r="T263" s="153">
        <f t="shared" si="77"/>
        <v>0</v>
      </c>
      <c r="U263" s="161" t="str">
        <f t="shared" si="78"/>
        <v/>
      </c>
      <c r="V263" s="162"/>
      <c r="W263" s="123"/>
      <c r="X263" s="122"/>
    </row>
    <row r="264" spans="1:24" x14ac:dyDescent="0.2">
      <c r="A264" s="102" t="str">
        <f>IF(ISBLANK('TAB-B. Zulässigkeitsprüfung'!A265),"",'TAB-B. Zulässigkeitsprüfung'!A265)</f>
        <v/>
      </c>
      <c r="B264" s="147" t="str">
        <f>IF(ISBLANK('TAB-B. Zulässigkeitsprüfung'!C265),"",'TAB-B. Zulässigkeitsprüfung'!C265)</f>
        <v/>
      </c>
      <c r="C264" s="148" t="str">
        <f>IF(ISBLANK('TAB-B. Zulässigkeitsprüfung'!D265),"",'TAB-B. Zulässigkeitsprüfung'!D265)</f>
        <v/>
      </c>
      <c r="D264" s="179"/>
      <c r="E264" s="147" t="str">
        <f t="shared" si="72"/>
        <v/>
      </c>
      <c r="F264" s="148" t="str">
        <f t="shared" si="73"/>
        <v/>
      </c>
      <c r="G264" s="149"/>
      <c r="H264" s="150" t="str">
        <f t="shared" si="66"/>
        <v/>
      </c>
      <c r="I264" s="151" t="str">
        <f t="shared" si="67"/>
        <v/>
      </c>
      <c r="J264" s="152" t="str">
        <f t="shared" si="68"/>
        <v/>
      </c>
      <c r="K264" s="153" t="str">
        <f t="shared" si="69"/>
        <v/>
      </c>
      <c r="L264" s="154" t="str">
        <f>IF(ISBLANK('TAB-B. Zulässigkeitsprüfung'!G265),"",'TAB-B. Zulässigkeitsprüfung'!G265)</f>
        <v/>
      </c>
      <c r="M264" s="155" t="str">
        <f>IF(ISBLANK('TAB-B. Zulässigkeitsprüfung'!H265),"",'TAB-B. Zulässigkeitsprüfung'!H265)</f>
        <v/>
      </c>
      <c r="N264" s="157"/>
      <c r="O264" s="151">
        <f t="shared" si="74"/>
        <v>0</v>
      </c>
      <c r="P264" s="153" t="str">
        <f t="shared" si="70"/>
        <v/>
      </c>
      <c r="Q264" s="101" t="str">
        <f t="shared" si="75"/>
        <v/>
      </c>
      <c r="R264" s="150" t="str">
        <f t="shared" si="76"/>
        <v/>
      </c>
      <c r="S264" s="158" t="str">
        <f t="shared" si="71"/>
        <v/>
      </c>
      <c r="T264" s="153">
        <f t="shared" si="77"/>
        <v>0</v>
      </c>
      <c r="U264" s="161" t="str">
        <f t="shared" si="78"/>
        <v/>
      </c>
      <c r="V264" s="162"/>
      <c r="W264" s="123"/>
      <c r="X264" s="122"/>
    </row>
    <row r="265" spans="1:24" x14ac:dyDescent="0.2">
      <c r="A265" s="102" t="str">
        <f>IF(ISBLANK('TAB-B. Zulässigkeitsprüfung'!A266),"",'TAB-B. Zulässigkeitsprüfung'!A266)</f>
        <v/>
      </c>
      <c r="B265" s="147" t="str">
        <f>IF(ISBLANK('TAB-B. Zulässigkeitsprüfung'!C266),"",'TAB-B. Zulässigkeitsprüfung'!C266)</f>
        <v/>
      </c>
      <c r="C265" s="148" t="str">
        <f>IF(ISBLANK('TAB-B. Zulässigkeitsprüfung'!D266),"",'TAB-B. Zulässigkeitsprüfung'!D266)</f>
        <v/>
      </c>
      <c r="D265" s="179"/>
      <c r="E265" s="147" t="str">
        <f t="shared" si="72"/>
        <v/>
      </c>
      <c r="F265" s="148" t="str">
        <f t="shared" si="73"/>
        <v/>
      </c>
      <c r="G265" s="149"/>
      <c r="H265" s="150" t="str">
        <f t="shared" si="66"/>
        <v/>
      </c>
      <c r="I265" s="151" t="str">
        <f t="shared" si="67"/>
        <v/>
      </c>
      <c r="J265" s="152" t="str">
        <f t="shared" si="68"/>
        <v/>
      </c>
      <c r="K265" s="153" t="str">
        <f t="shared" si="69"/>
        <v/>
      </c>
      <c r="L265" s="154" t="str">
        <f>IF(ISBLANK('TAB-B. Zulässigkeitsprüfung'!G266),"",'TAB-B. Zulässigkeitsprüfung'!G266)</f>
        <v/>
      </c>
      <c r="M265" s="155" t="str">
        <f>IF(ISBLANK('TAB-B. Zulässigkeitsprüfung'!H266),"",'TAB-B. Zulässigkeitsprüfung'!H266)</f>
        <v/>
      </c>
      <c r="N265" s="157"/>
      <c r="O265" s="151">
        <f t="shared" si="74"/>
        <v>0</v>
      </c>
      <c r="P265" s="153" t="str">
        <f t="shared" si="70"/>
        <v/>
      </c>
      <c r="Q265" s="101" t="str">
        <f t="shared" si="75"/>
        <v/>
      </c>
      <c r="R265" s="150" t="str">
        <f t="shared" si="76"/>
        <v/>
      </c>
      <c r="S265" s="158" t="str">
        <f t="shared" si="71"/>
        <v/>
      </c>
      <c r="T265" s="153">
        <f t="shared" si="77"/>
        <v>0</v>
      </c>
      <c r="U265" s="161" t="str">
        <f t="shared" si="78"/>
        <v/>
      </c>
      <c r="V265" s="162"/>
      <c r="W265" s="123"/>
      <c r="X265" s="122"/>
    </row>
    <row r="266" spans="1:24" x14ac:dyDescent="0.2">
      <c r="A266" s="102" t="str">
        <f>IF(ISBLANK('TAB-B. Zulässigkeitsprüfung'!A267),"",'TAB-B. Zulässigkeitsprüfung'!A267)</f>
        <v/>
      </c>
      <c r="B266" s="147" t="str">
        <f>IF(ISBLANK('TAB-B. Zulässigkeitsprüfung'!C267),"",'TAB-B. Zulässigkeitsprüfung'!C267)</f>
        <v/>
      </c>
      <c r="C266" s="148" t="str">
        <f>IF(ISBLANK('TAB-B. Zulässigkeitsprüfung'!D267),"",'TAB-B. Zulässigkeitsprüfung'!D267)</f>
        <v/>
      </c>
      <c r="D266" s="179"/>
      <c r="E266" s="147" t="str">
        <f t="shared" si="72"/>
        <v/>
      </c>
      <c r="F266" s="148" t="str">
        <f t="shared" si="73"/>
        <v/>
      </c>
      <c r="G266" s="149"/>
      <c r="H266" s="150" t="str">
        <f t="shared" si="66"/>
        <v/>
      </c>
      <c r="I266" s="151" t="str">
        <f t="shared" si="67"/>
        <v/>
      </c>
      <c r="J266" s="152" t="str">
        <f t="shared" si="68"/>
        <v/>
      </c>
      <c r="K266" s="153" t="str">
        <f t="shared" si="69"/>
        <v/>
      </c>
      <c r="L266" s="154" t="str">
        <f>IF(ISBLANK('TAB-B. Zulässigkeitsprüfung'!G267),"",'TAB-B. Zulässigkeitsprüfung'!G267)</f>
        <v/>
      </c>
      <c r="M266" s="155" t="str">
        <f>IF(ISBLANK('TAB-B. Zulässigkeitsprüfung'!H267),"",'TAB-B. Zulässigkeitsprüfung'!H267)</f>
        <v/>
      </c>
      <c r="N266" s="157"/>
      <c r="O266" s="151">
        <f t="shared" si="74"/>
        <v>0</v>
      </c>
      <c r="P266" s="153" t="str">
        <f t="shared" si="70"/>
        <v/>
      </c>
      <c r="Q266" s="101" t="str">
        <f t="shared" si="75"/>
        <v/>
      </c>
      <c r="R266" s="150" t="str">
        <f t="shared" si="76"/>
        <v/>
      </c>
      <c r="S266" s="158" t="str">
        <f t="shared" si="71"/>
        <v/>
      </c>
      <c r="T266" s="153">
        <f t="shared" si="77"/>
        <v>0</v>
      </c>
      <c r="U266" s="161" t="str">
        <f t="shared" si="78"/>
        <v/>
      </c>
      <c r="V266" s="162"/>
      <c r="W266" s="123"/>
      <c r="X266" s="122"/>
    </row>
    <row r="267" spans="1:24" x14ac:dyDescent="0.2">
      <c r="A267" s="102" t="str">
        <f>IF(ISBLANK('TAB-B. Zulässigkeitsprüfung'!A268),"",'TAB-B. Zulässigkeitsprüfung'!A268)</f>
        <v/>
      </c>
      <c r="B267" s="147" t="str">
        <f>IF(ISBLANK('TAB-B. Zulässigkeitsprüfung'!C268),"",'TAB-B. Zulässigkeitsprüfung'!C268)</f>
        <v/>
      </c>
      <c r="C267" s="148" t="str">
        <f>IF(ISBLANK('TAB-B. Zulässigkeitsprüfung'!D268),"",'TAB-B. Zulässigkeitsprüfung'!D268)</f>
        <v/>
      </c>
      <c r="D267" s="179"/>
      <c r="E267" s="147" t="str">
        <f t="shared" si="72"/>
        <v/>
      </c>
      <c r="F267" s="148" t="str">
        <f t="shared" si="73"/>
        <v/>
      </c>
      <c r="G267" s="149"/>
      <c r="H267" s="150" t="str">
        <f t="shared" si="66"/>
        <v/>
      </c>
      <c r="I267" s="151" t="str">
        <f t="shared" si="67"/>
        <v/>
      </c>
      <c r="J267" s="152" t="str">
        <f t="shared" si="68"/>
        <v/>
      </c>
      <c r="K267" s="153" t="str">
        <f t="shared" si="69"/>
        <v/>
      </c>
      <c r="L267" s="154" t="str">
        <f>IF(ISBLANK('TAB-B. Zulässigkeitsprüfung'!G268),"",'TAB-B. Zulässigkeitsprüfung'!G268)</f>
        <v/>
      </c>
      <c r="M267" s="155" t="str">
        <f>IF(ISBLANK('TAB-B. Zulässigkeitsprüfung'!H268),"",'TAB-B. Zulässigkeitsprüfung'!H268)</f>
        <v/>
      </c>
      <c r="N267" s="157"/>
      <c r="O267" s="151">
        <f t="shared" si="74"/>
        <v>0</v>
      </c>
      <c r="P267" s="153" t="str">
        <f t="shared" si="70"/>
        <v/>
      </c>
      <c r="Q267" s="101" t="str">
        <f t="shared" si="75"/>
        <v/>
      </c>
      <c r="R267" s="150" t="str">
        <f t="shared" si="76"/>
        <v/>
      </c>
      <c r="S267" s="158" t="str">
        <f t="shared" si="71"/>
        <v/>
      </c>
      <c r="T267" s="153">
        <f t="shared" si="77"/>
        <v>0</v>
      </c>
      <c r="U267" s="161" t="str">
        <f t="shared" si="78"/>
        <v/>
      </c>
      <c r="V267" s="162"/>
      <c r="W267" s="123"/>
      <c r="X267" s="122"/>
    </row>
    <row r="268" spans="1:24" x14ac:dyDescent="0.2">
      <c r="A268" s="102" t="str">
        <f>IF(ISBLANK('TAB-B. Zulässigkeitsprüfung'!A269),"",'TAB-B. Zulässigkeitsprüfung'!A269)</f>
        <v/>
      </c>
      <c r="B268" s="147" t="str">
        <f>IF(ISBLANK('TAB-B. Zulässigkeitsprüfung'!C269),"",'TAB-B. Zulässigkeitsprüfung'!C269)</f>
        <v/>
      </c>
      <c r="C268" s="148" t="str">
        <f>IF(ISBLANK('TAB-B. Zulässigkeitsprüfung'!D269),"",'TAB-B. Zulässigkeitsprüfung'!D269)</f>
        <v/>
      </c>
      <c r="D268" s="179"/>
      <c r="E268" s="147" t="str">
        <f t="shared" si="72"/>
        <v/>
      </c>
      <c r="F268" s="148" t="str">
        <f t="shared" si="73"/>
        <v/>
      </c>
      <c r="G268" s="149"/>
      <c r="H268" s="150" t="str">
        <f t="shared" si="66"/>
        <v/>
      </c>
      <c r="I268" s="151" t="str">
        <f t="shared" si="67"/>
        <v/>
      </c>
      <c r="J268" s="152" t="str">
        <f t="shared" si="68"/>
        <v/>
      </c>
      <c r="K268" s="153" t="str">
        <f t="shared" si="69"/>
        <v/>
      </c>
      <c r="L268" s="154" t="str">
        <f>IF(ISBLANK('TAB-B. Zulässigkeitsprüfung'!G269),"",'TAB-B. Zulässigkeitsprüfung'!G269)</f>
        <v/>
      </c>
      <c r="M268" s="155" t="str">
        <f>IF(ISBLANK('TAB-B. Zulässigkeitsprüfung'!H269),"",'TAB-B. Zulässigkeitsprüfung'!H269)</f>
        <v/>
      </c>
      <c r="N268" s="157"/>
      <c r="O268" s="151">
        <f t="shared" si="74"/>
        <v>0</v>
      </c>
      <c r="P268" s="153" t="str">
        <f t="shared" si="70"/>
        <v/>
      </c>
      <c r="Q268" s="101" t="str">
        <f t="shared" si="75"/>
        <v/>
      </c>
      <c r="R268" s="150" t="str">
        <f t="shared" si="76"/>
        <v/>
      </c>
      <c r="S268" s="158" t="str">
        <f t="shared" si="71"/>
        <v/>
      </c>
      <c r="T268" s="153">
        <f t="shared" si="77"/>
        <v>0</v>
      </c>
      <c r="U268" s="161" t="str">
        <f t="shared" si="78"/>
        <v/>
      </c>
      <c r="V268" s="162"/>
      <c r="W268" s="123"/>
      <c r="X268" s="122"/>
    </row>
    <row r="269" spans="1:24" x14ac:dyDescent="0.2">
      <c r="A269" s="102" t="str">
        <f>IF(ISBLANK('TAB-B. Zulässigkeitsprüfung'!A270),"",'TAB-B. Zulässigkeitsprüfung'!A270)</f>
        <v/>
      </c>
      <c r="B269" s="147" t="str">
        <f>IF(ISBLANK('TAB-B. Zulässigkeitsprüfung'!C270),"",'TAB-B. Zulässigkeitsprüfung'!C270)</f>
        <v/>
      </c>
      <c r="C269" s="148" t="str">
        <f>IF(ISBLANK('TAB-B. Zulässigkeitsprüfung'!D270),"",'TAB-B. Zulässigkeitsprüfung'!D270)</f>
        <v/>
      </c>
      <c r="D269" s="179"/>
      <c r="E269" s="147" t="str">
        <f t="shared" si="72"/>
        <v/>
      </c>
      <c r="F269" s="148" t="str">
        <f t="shared" si="73"/>
        <v/>
      </c>
      <c r="G269" s="149"/>
      <c r="H269" s="150" t="str">
        <f t="shared" si="66"/>
        <v/>
      </c>
      <c r="I269" s="151" t="str">
        <f t="shared" si="67"/>
        <v/>
      </c>
      <c r="J269" s="152" t="str">
        <f t="shared" si="68"/>
        <v/>
      </c>
      <c r="K269" s="153" t="str">
        <f t="shared" si="69"/>
        <v/>
      </c>
      <c r="L269" s="154" t="str">
        <f>IF(ISBLANK('TAB-B. Zulässigkeitsprüfung'!G270),"",'TAB-B. Zulässigkeitsprüfung'!G270)</f>
        <v/>
      </c>
      <c r="M269" s="155" t="str">
        <f>IF(ISBLANK('TAB-B. Zulässigkeitsprüfung'!H270),"",'TAB-B. Zulässigkeitsprüfung'!H270)</f>
        <v/>
      </c>
      <c r="N269" s="157"/>
      <c r="O269" s="151">
        <f t="shared" si="74"/>
        <v>0</v>
      </c>
      <c r="P269" s="153" t="str">
        <f t="shared" si="70"/>
        <v/>
      </c>
      <c r="Q269" s="101" t="str">
        <f t="shared" si="75"/>
        <v/>
      </c>
      <c r="R269" s="150" t="str">
        <f t="shared" si="76"/>
        <v/>
      </c>
      <c r="S269" s="158" t="str">
        <f t="shared" si="71"/>
        <v/>
      </c>
      <c r="T269" s="153">
        <f t="shared" si="77"/>
        <v>0</v>
      </c>
      <c r="U269" s="161" t="str">
        <f t="shared" si="78"/>
        <v/>
      </c>
      <c r="V269" s="162"/>
      <c r="W269" s="123"/>
      <c r="X269" s="122"/>
    </row>
    <row r="270" spans="1:24" x14ac:dyDescent="0.2">
      <c r="A270" s="102" t="str">
        <f>IF(ISBLANK('TAB-B. Zulässigkeitsprüfung'!A271),"",'TAB-B. Zulässigkeitsprüfung'!A271)</f>
        <v/>
      </c>
      <c r="B270" s="147" t="str">
        <f>IF(ISBLANK('TAB-B. Zulässigkeitsprüfung'!C271),"",'TAB-B. Zulässigkeitsprüfung'!C271)</f>
        <v/>
      </c>
      <c r="C270" s="148" t="str">
        <f>IF(ISBLANK('TAB-B. Zulässigkeitsprüfung'!D271),"",'TAB-B. Zulässigkeitsprüfung'!D271)</f>
        <v/>
      </c>
      <c r="D270" s="179"/>
      <c r="E270" s="147" t="str">
        <f t="shared" si="72"/>
        <v/>
      </c>
      <c r="F270" s="148" t="str">
        <f t="shared" si="73"/>
        <v/>
      </c>
      <c r="G270" s="149"/>
      <c r="H270" s="150" t="str">
        <f t="shared" si="66"/>
        <v/>
      </c>
      <c r="I270" s="151" t="str">
        <f t="shared" si="67"/>
        <v/>
      </c>
      <c r="J270" s="152" t="str">
        <f t="shared" si="68"/>
        <v/>
      </c>
      <c r="K270" s="153" t="str">
        <f t="shared" si="69"/>
        <v/>
      </c>
      <c r="L270" s="154" t="str">
        <f>IF(ISBLANK('TAB-B. Zulässigkeitsprüfung'!G271),"",'TAB-B. Zulässigkeitsprüfung'!G271)</f>
        <v/>
      </c>
      <c r="M270" s="155" t="str">
        <f>IF(ISBLANK('TAB-B. Zulässigkeitsprüfung'!H271),"",'TAB-B. Zulässigkeitsprüfung'!H271)</f>
        <v/>
      </c>
      <c r="N270" s="157"/>
      <c r="O270" s="151">
        <f t="shared" si="74"/>
        <v>0</v>
      </c>
      <c r="P270" s="153" t="str">
        <f t="shared" si="70"/>
        <v/>
      </c>
      <c r="Q270" s="101" t="str">
        <f t="shared" si="75"/>
        <v/>
      </c>
      <c r="R270" s="150" t="str">
        <f t="shared" si="76"/>
        <v/>
      </c>
      <c r="S270" s="158" t="str">
        <f t="shared" si="71"/>
        <v/>
      </c>
      <c r="T270" s="153">
        <f t="shared" si="77"/>
        <v>0</v>
      </c>
      <c r="U270" s="161" t="str">
        <f t="shared" si="78"/>
        <v/>
      </c>
      <c r="V270" s="162"/>
      <c r="W270" s="123"/>
      <c r="X270" s="122"/>
    </row>
    <row r="271" spans="1:24" x14ac:dyDescent="0.2">
      <c r="A271" s="102" t="str">
        <f>IF(ISBLANK('TAB-B. Zulässigkeitsprüfung'!A272),"",'TAB-B. Zulässigkeitsprüfung'!A272)</f>
        <v/>
      </c>
      <c r="B271" s="147" t="str">
        <f>IF(ISBLANK('TAB-B. Zulässigkeitsprüfung'!C272),"",'TAB-B. Zulässigkeitsprüfung'!C272)</f>
        <v/>
      </c>
      <c r="C271" s="148" t="str">
        <f>IF(ISBLANK('TAB-B. Zulässigkeitsprüfung'!D272),"",'TAB-B. Zulässigkeitsprüfung'!D272)</f>
        <v/>
      </c>
      <c r="D271" s="179"/>
      <c r="E271" s="147" t="str">
        <f t="shared" si="72"/>
        <v/>
      </c>
      <c r="F271" s="148" t="str">
        <f t="shared" si="73"/>
        <v/>
      </c>
      <c r="G271" s="149"/>
      <c r="H271" s="150" t="str">
        <f t="shared" si="66"/>
        <v/>
      </c>
      <c r="I271" s="151" t="str">
        <f t="shared" si="67"/>
        <v/>
      </c>
      <c r="J271" s="152" t="str">
        <f t="shared" si="68"/>
        <v/>
      </c>
      <c r="K271" s="153" t="str">
        <f t="shared" si="69"/>
        <v/>
      </c>
      <c r="L271" s="154" t="str">
        <f>IF(ISBLANK('TAB-B. Zulässigkeitsprüfung'!G272),"",'TAB-B. Zulässigkeitsprüfung'!G272)</f>
        <v/>
      </c>
      <c r="M271" s="155" t="str">
        <f>IF(ISBLANK('TAB-B. Zulässigkeitsprüfung'!H272),"",'TAB-B. Zulässigkeitsprüfung'!H272)</f>
        <v/>
      </c>
      <c r="N271" s="157"/>
      <c r="O271" s="151">
        <f t="shared" si="74"/>
        <v>0</v>
      </c>
      <c r="P271" s="153" t="str">
        <f t="shared" si="70"/>
        <v/>
      </c>
      <c r="Q271" s="101" t="str">
        <f t="shared" si="75"/>
        <v/>
      </c>
      <c r="R271" s="150" t="str">
        <f t="shared" si="76"/>
        <v/>
      </c>
      <c r="S271" s="158" t="str">
        <f t="shared" si="71"/>
        <v/>
      </c>
      <c r="T271" s="153">
        <f t="shared" si="77"/>
        <v>0</v>
      </c>
      <c r="U271" s="161" t="str">
        <f t="shared" si="78"/>
        <v/>
      </c>
      <c r="V271" s="162"/>
      <c r="W271" s="123"/>
      <c r="X271" s="122"/>
    </row>
    <row r="272" spans="1:24" x14ac:dyDescent="0.2">
      <c r="A272" s="102" t="str">
        <f>IF(ISBLANK('TAB-B. Zulässigkeitsprüfung'!A273),"",'TAB-B. Zulässigkeitsprüfung'!A273)</f>
        <v/>
      </c>
      <c r="B272" s="147" t="str">
        <f>IF(ISBLANK('TAB-B. Zulässigkeitsprüfung'!C273),"",'TAB-B. Zulässigkeitsprüfung'!C273)</f>
        <v/>
      </c>
      <c r="C272" s="148" t="str">
        <f>IF(ISBLANK('TAB-B. Zulässigkeitsprüfung'!D273),"",'TAB-B. Zulässigkeitsprüfung'!D273)</f>
        <v/>
      </c>
      <c r="D272" s="179"/>
      <c r="E272" s="147" t="str">
        <f t="shared" si="72"/>
        <v/>
      </c>
      <c r="F272" s="148" t="str">
        <f t="shared" si="73"/>
        <v/>
      </c>
      <c r="G272" s="149"/>
      <c r="H272" s="150" t="str">
        <f t="shared" si="66"/>
        <v/>
      </c>
      <c r="I272" s="151" t="str">
        <f t="shared" si="67"/>
        <v/>
      </c>
      <c r="J272" s="152" t="str">
        <f t="shared" si="68"/>
        <v/>
      </c>
      <c r="K272" s="153" t="str">
        <f t="shared" si="69"/>
        <v/>
      </c>
      <c r="L272" s="154" t="str">
        <f>IF(ISBLANK('TAB-B. Zulässigkeitsprüfung'!G273),"",'TAB-B. Zulässigkeitsprüfung'!G273)</f>
        <v/>
      </c>
      <c r="M272" s="155" t="str">
        <f>IF(ISBLANK('TAB-B. Zulässigkeitsprüfung'!H273),"",'TAB-B. Zulässigkeitsprüfung'!H273)</f>
        <v/>
      </c>
      <c r="N272" s="157"/>
      <c r="O272" s="151">
        <f t="shared" si="74"/>
        <v>0</v>
      </c>
      <c r="P272" s="153" t="str">
        <f t="shared" si="70"/>
        <v/>
      </c>
      <c r="Q272" s="101" t="str">
        <f t="shared" si="75"/>
        <v/>
      </c>
      <c r="R272" s="150" t="str">
        <f t="shared" si="76"/>
        <v/>
      </c>
      <c r="S272" s="158" t="str">
        <f t="shared" si="71"/>
        <v/>
      </c>
      <c r="T272" s="153">
        <f t="shared" si="77"/>
        <v>0</v>
      </c>
      <c r="U272" s="161" t="str">
        <f t="shared" si="78"/>
        <v/>
      </c>
      <c r="V272" s="162"/>
      <c r="W272" s="123"/>
      <c r="X272" s="122"/>
    </row>
    <row r="273" spans="1:24" x14ac:dyDescent="0.2">
      <c r="A273" s="102" t="str">
        <f>IF(ISBLANK('TAB-B. Zulässigkeitsprüfung'!A274),"",'TAB-B. Zulässigkeitsprüfung'!A274)</f>
        <v/>
      </c>
      <c r="B273" s="147" t="str">
        <f>IF(ISBLANK('TAB-B. Zulässigkeitsprüfung'!C274),"",'TAB-B. Zulässigkeitsprüfung'!C274)</f>
        <v/>
      </c>
      <c r="C273" s="148" t="str">
        <f>IF(ISBLANK('TAB-B. Zulässigkeitsprüfung'!D274),"",'TAB-B. Zulässigkeitsprüfung'!D274)</f>
        <v/>
      </c>
      <c r="D273" s="179"/>
      <c r="E273" s="147" t="str">
        <f t="shared" si="72"/>
        <v/>
      </c>
      <c r="F273" s="148" t="str">
        <f t="shared" si="73"/>
        <v/>
      </c>
      <c r="G273" s="149"/>
      <c r="H273" s="150" t="str">
        <f t="shared" si="66"/>
        <v/>
      </c>
      <c r="I273" s="151" t="str">
        <f t="shared" si="67"/>
        <v/>
      </c>
      <c r="J273" s="152" t="str">
        <f t="shared" si="68"/>
        <v/>
      </c>
      <c r="K273" s="153" t="str">
        <f t="shared" si="69"/>
        <v/>
      </c>
      <c r="L273" s="154" t="str">
        <f>IF(ISBLANK('TAB-B. Zulässigkeitsprüfung'!G274),"",'TAB-B. Zulässigkeitsprüfung'!G274)</f>
        <v/>
      </c>
      <c r="M273" s="155" t="str">
        <f>IF(ISBLANK('TAB-B. Zulässigkeitsprüfung'!H274),"",'TAB-B. Zulässigkeitsprüfung'!H274)</f>
        <v/>
      </c>
      <c r="N273" s="157"/>
      <c r="O273" s="151">
        <f t="shared" si="74"/>
        <v>0</v>
      </c>
      <c r="P273" s="153" t="str">
        <f t="shared" si="70"/>
        <v/>
      </c>
      <c r="Q273" s="101" t="str">
        <f t="shared" si="75"/>
        <v/>
      </c>
      <c r="R273" s="150" t="str">
        <f t="shared" si="76"/>
        <v/>
      </c>
      <c r="S273" s="158" t="str">
        <f t="shared" si="71"/>
        <v/>
      </c>
      <c r="T273" s="153">
        <f t="shared" si="77"/>
        <v>0</v>
      </c>
      <c r="U273" s="161" t="str">
        <f t="shared" si="78"/>
        <v/>
      </c>
      <c r="V273" s="162"/>
      <c r="W273" s="123"/>
      <c r="X273" s="122"/>
    </row>
    <row r="274" spans="1:24" x14ac:dyDescent="0.2">
      <c r="A274" s="102" t="str">
        <f>IF(ISBLANK('TAB-B. Zulässigkeitsprüfung'!A275),"",'TAB-B. Zulässigkeitsprüfung'!A275)</f>
        <v/>
      </c>
      <c r="B274" s="147" t="str">
        <f>IF(ISBLANK('TAB-B. Zulässigkeitsprüfung'!C275),"",'TAB-B. Zulässigkeitsprüfung'!C275)</f>
        <v/>
      </c>
      <c r="C274" s="148" t="str">
        <f>IF(ISBLANK('TAB-B. Zulässigkeitsprüfung'!D275),"",'TAB-B. Zulässigkeitsprüfung'!D275)</f>
        <v/>
      </c>
      <c r="D274" s="179"/>
      <c r="E274" s="147" t="str">
        <f t="shared" si="72"/>
        <v/>
      </c>
      <c r="F274" s="148" t="str">
        <f t="shared" si="73"/>
        <v/>
      </c>
      <c r="G274" s="149"/>
      <c r="H274" s="150" t="str">
        <f t="shared" si="66"/>
        <v/>
      </c>
      <c r="I274" s="151" t="str">
        <f t="shared" si="67"/>
        <v/>
      </c>
      <c r="J274" s="152" t="str">
        <f t="shared" si="68"/>
        <v/>
      </c>
      <c r="K274" s="153" t="str">
        <f t="shared" si="69"/>
        <v/>
      </c>
      <c r="L274" s="154" t="str">
        <f>IF(ISBLANK('TAB-B. Zulässigkeitsprüfung'!G275),"",'TAB-B. Zulässigkeitsprüfung'!G275)</f>
        <v/>
      </c>
      <c r="M274" s="155" t="str">
        <f>IF(ISBLANK('TAB-B. Zulässigkeitsprüfung'!H275),"",'TAB-B. Zulässigkeitsprüfung'!H275)</f>
        <v/>
      </c>
      <c r="N274" s="157"/>
      <c r="O274" s="151">
        <f t="shared" si="74"/>
        <v>0</v>
      </c>
      <c r="P274" s="153" t="str">
        <f t="shared" si="70"/>
        <v/>
      </c>
      <c r="Q274" s="101" t="str">
        <f t="shared" si="75"/>
        <v/>
      </c>
      <c r="R274" s="150" t="str">
        <f t="shared" si="76"/>
        <v/>
      </c>
      <c r="S274" s="158" t="str">
        <f t="shared" si="71"/>
        <v/>
      </c>
      <c r="T274" s="153">
        <f t="shared" si="77"/>
        <v>0</v>
      </c>
      <c r="U274" s="161" t="str">
        <f t="shared" si="78"/>
        <v/>
      </c>
      <c r="V274" s="162"/>
      <c r="W274" s="123"/>
      <c r="X274" s="122"/>
    </row>
    <row r="275" spans="1:24" x14ac:dyDescent="0.2">
      <c r="A275" s="102" t="str">
        <f>IF(ISBLANK('TAB-B. Zulässigkeitsprüfung'!A276),"",'TAB-B. Zulässigkeitsprüfung'!A276)</f>
        <v/>
      </c>
      <c r="B275" s="147" t="str">
        <f>IF(ISBLANK('TAB-B. Zulässigkeitsprüfung'!C276),"",'TAB-B. Zulässigkeitsprüfung'!C276)</f>
        <v/>
      </c>
      <c r="C275" s="148" t="str">
        <f>IF(ISBLANK('TAB-B. Zulässigkeitsprüfung'!D276),"",'TAB-B. Zulässigkeitsprüfung'!D276)</f>
        <v/>
      </c>
      <c r="D275" s="179"/>
      <c r="E275" s="147" t="str">
        <f t="shared" si="72"/>
        <v/>
      </c>
      <c r="F275" s="148" t="str">
        <f t="shared" si="73"/>
        <v/>
      </c>
      <c r="G275" s="149"/>
      <c r="H275" s="150" t="str">
        <f t="shared" si="66"/>
        <v/>
      </c>
      <c r="I275" s="151" t="str">
        <f t="shared" si="67"/>
        <v/>
      </c>
      <c r="J275" s="152" t="str">
        <f t="shared" si="68"/>
        <v/>
      </c>
      <c r="K275" s="153" t="str">
        <f t="shared" si="69"/>
        <v/>
      </c>
      <c r="L275" s="154" t="str">
        <f>IF(ISBLANK('TAB-B. Zulässigkeitsprüfung'!G276),"",'TAB-B. Zulässigkeitsprüfung'!G276)</f>
        <v/>
      </c>
      <c r="M275" s="155" t="str">
        <f>IF(ISBLANK('TAB-B. Zulässigkeitsprüfung'!H276),"",'TAB-B. Zulässigkeitsprüfung'!H276)</f>
        <v/>
      </c>
      <c r="N275" s="157"/>
      <c r="O275" s="151">
        <f t="shared" si="74"/>
        <v>0</v>
      </c>
      <c r="P275" s="153" t="str">
        <f t="shared" si="70"/>
        <v/>
      </c>
      <c r="Q275" s="101" t="str">
        <f t="shared" si="75"/>
        <v/>
      </c>
      <c r="R275" s="150" t="str">
        <f t="shared" si="76"/>
        <v/>
      </c>
      <c r="S275" s="158" t="str">
        <f t="shared" si="71"/>
        <v/>
      </c>
      <c r="T275" s="153">
        <f t="shared" si="77"/>
        <v>0</v>
      </c>
      <c r="U275" s="161" t="str">
        <f t="shared" si="78"/>
        <v/>
      </c>
      <c r="V275" s="162"/>
      <c r="W275" s="123"/>
      <c r="X275" s="122"/>
    </row>
    <row r="276" spans="1:24" x14ac:dyDescent="0.2">
      <c r="A276" s="102" t="str">
        <f>IF(ISBLANK('TAB-B. Zulässigkeitsprüfung'!A277),"",'TAB-B. Zulässigkeitsprüfung'!A277)</f>
        <v/>
      </c>
      <c r="B276" s="147" t="str">
        <f>IF(ISBLANK('TAB-B. Zulässigkeitsprüfung'!C277),"",'TAB-B. Zulässigkeitsprüfung'!C277)</f>
        <v/>
      </c>
      <c r="C276" s="148" t="str">
        <f>IF(ISBLANK('TAB-B. Zulässigkeitsprüfung'!D277),"",'TAB-B. Zulässigkeitsprüfung'!D277)</f>
        <v/>
      </c>
      <c r="D276" s="179"/>
      <c r="E276" s="147" t="str">
        <f t="shared" si="72"/>
        <v/>
      </c>
      <c r="F276" s="148" t="str">
        <f t="shared" si="73"/>
        <v/>
      </c>
      <c r="G276" s="149"/>
      <c r="H276" s="150" t="str">
        <f t="shared" si="66"/>
        <v/>
      </c>
      <c r="I276" s="151" t="str">
        <f t="shared" si="67"/>
        <v/>
      </c>
      <c r="J276" s="152" t="str">
        <f t="shared" si="68"/>
        <v/>
      </c>
      <c r="K276" s="153" t="str">
        <f t="shared" si="69"/>
        <v/>
      </c>
      <c r="L276" s="154" t="str">
        <f>IF(ISBLANK('TAB-B. Zulässigkeitsprüfung'!G277),"",'TAB-B. Zulässigkeitsprüfung'!G277)</f>
        <v/>
      </c>
      <c r="M276" s="155" t="str">
        <f>IF(ISBLANK('TAB-B. Zulässigkeitsprüfung'!H277),"",'TAB-B. Zulässigkeitsprüfung'!H277)</f>
        <v/>
      </c>
      <c r="N276" s="157"/>
      <c r="O276" s="151">
        <f t="shared" si="74"/>
        <v>0</v>
      </c>
      <c r="P276" s="153" t="str">
        <f t="shared" si="70"/>
        <v/>
      </c>
      <c r="Q276" s="101" t="str">
        <f t="shared" si="75"/>
        <v/>
      </c>
      <c r="R276" s="150" t="str">
        <f t="shared" si="76"/>
        <v/>
      </c>
      <c r="S276" s="158" t="str">
        <f t="shared" si="71"/>
        <v/>
      </c>
      <c r="T276" s="153">
        <f t="shared" si="77"/>
        <v>0</v>
      </c>
      <c r="U276" s="161" t="str">
        <f t="shared" si="78"/>
        <v/>
      </c>
      <c r="V276" s="162"/>
      <c r="W276" s="123"/>
      <c r="X276" s="122"/>
    </row>
    <row r="277" spans="1:24" x14ac:dyDescent="0.2">
      <c r="A277" s="102" t="str">
        <f>IF(ISBLANK('TAB-B. Zulässigkeitsprüfung'!A278),"",'TAB-B. Zulässigkeitsprüfung'!A278)</f>
        <v/>
      </c>
      <c r="B277" s="147" t="str">
        <f>IF(ISBLANK('TAB-B. Zulässigkeitsprüfung'!C278),"",'TAB-B. Zulässigkeitsprüfung'!C278)</f>
        <v/>
      </c>
      <c r="C277" s="148" t="str">
        <f>IF(ISBLANK('TAB-B. Zulässigkeitsprüfung'!D278),"",'TAB-B. Zulässigkeitsprüfung'!D278)</f>
        <v/>
      </c>
      <c r="D277" s="179"/>
      <c r="E277" s="147" t="str">
        <f t="shared" si="72"/>
        <v/>
      </c>
      <c r="F277" s="148" t="str">
        <f t="shared" si="73"/>
        <v/>
      </c>
      <c r="G277" s="149"/>
      <c r="H277" s="150" t="str">
        <f t="shared" si="66"/>
        <v/>
      </c>
      <c r="I277" s="151" t="str">
        <f t="shared" si="67"/>
        <v/>
      </c>
      <c r="J277" s="152" t="str">
        <f t="shared" si="68"/>
        <v/>
      </c>
      <c r="K277" s="153" t="str">
        <f t="shared" si="69"/>
        <v/>
      </c>
      <c r="L277" s="154" t="str">
        <f>IF(ISBLANK('TAB-B. Zulässigkeitsprüfung'!G278),"",'TAB-B. Zulässigkeitsprüfung'!G278)</f>
        <v/>
      </c>
      <c r="M277" s="155" t="str">
        <f>IF(ISBLANK('TAB-B. Zulässigkeitsprüfung'!H278),"",'TAB-B. Zulässigkeitsprüfung'!H278)</f>
        <v/>
      </c>
      <c r="N277" s="157"/>
      <c r="O277" s="151">
        <f t="shared" si="74"/>
        <v>0</v>
      </c>
      <c r="P277" s="153" t="str">
        <f t="shared" si="70"/>
        <v/>
      </c>
      <c r="Q277" s="101" t="str">
        <f t="shared" si="75"/>
        <v/>
      </c>
      <c r="R277" s="150" t="str">
        <f t="shared" si="76"/>
        <v/>
      </c>
      <c r="S277" s="158" t="str">
        <f t="shared" si="71"/>
        <v/>
      </c>
      <c r="T277" s="153">
        <f t="shared" si="77"/>
        <v>0</v>
      </c>
      <c r="U277" s="161" t="str">
        <f t="shared" si="78"/>
        <v/>
      </c>
      <c r="V277" s="162"/>
      <c r="W277" s="123"/>
      <c r="X277" s="122"/>
    </row>
    <row r="278" spans="1:24" x14ac:dyDescent="0.2">
      <c r="A278" s="102" t="str">
        <f>IF(ISBLANK('TAB-B. Zulässigkeitsprüfung'!A279),"",'TAB-B. Zulässigkeitsprüfung'!A279)</f>
        <v/>
      </c>
      <c r="B278" s="147" t="str">
        <f>IF(ISBLANK('TAB-B. Zulässigkeitsprüfung'!C279),"",'TAB-B. Zulässigkeitsprüfung'!C279)</f>
        <v/>
      </c>
      <c r="C278" s="148" t="str">
        <f>IF(ISBLANK('TAB-B. Zulässigkeitsprüfung'!D279),"",'TAB-B. Zulässigkeitsprüfung'!D279)</f>
        <v/>
      </c>
      <c r="D278" s="179"/>
      <c r="E278" s="147" t="str">
        <f t="shared" si="72"/>
        <v/>
      </c>
      <c r="F278" s="148" t="str">
        <f t="shared" si="73"/>
        <v/>
      </c>
      <c r="G278" s="149"/>
      <c r="H278" s="150" t="str">
        <f t="shared" si="66"/>
        <v/>
      </c>
      <c r="I278" s="151" t="str">
        <f t="shared" si="67"/>
        <v/>
      </c>
      <c r="J278" s="152" t="str">
        <f t="shared" si="68"/>
        <v/>
      </c>
      <c r="K278" s="153" t="str">
        <f t="shared" si="69"/>
        <v/>
      </c>
      <c r="L278" s="154" t="str">
        <f>IF(ISBLANK('TAB-B. Zulässigkeitsprüfung'!G279),"",'TAB-B. Zulässigkeitsprüfung'!G279)</f>
        <v/>
      </c>
      <c r="M278" s="155" t="str">
        <f>IF(ISBLANK('TAB-B. Zulässigkeitsprüfung'!H279),"",'TAB-B. Zulässigkeitsprüfung'!H279)</f>
        <v/>
      </c>
      <c r="N278" s="157"/>
      <c r="O278" s="151">
        <f t="shared" si="74"/>
        <v>0</v>
      </c>
      <c r="P278" s="153" t="str">
        <f t="shared" si="70"/>
        <v/>
      </c>
      <c r="Q278" s="101" t="str">
        <f t="shared" si="75"/>
        <v/>
      </c>
      <c r="R278" s="150" t="str">
        <f t="shared" si="76"/>
        <v/>
      </c>
      <c r="S278" s="158" t="str">
        <f t="shared" si="71"/>
        <v/>
      </c>
      <c r="T278" s="153">
        <f t="shared" si="77"/>
        <v>0</v>
      </c>
      <c r="U278" s="161" t="str">
        <f t="shared" si="78"/>
        <v/>
      </c>
      <c r="V278" s="162"/>
      <c r="W278" s="123"/>
      <c r="X278" s="122"/>
    </row>
    <row r="279" spans="1:24" x14ac:dyDescent="0.2">
      <c r="A279" s="102" t="str">
        <f>IF(ISBLANK('TAB-B. Zulässigkeitsprüfung'!A280),"",'TAB-B. Zulässigkeitsprüfung'!A280)</f>
        <v/>
      </c>
      <c r="B279" s="147" t="str">
        <f>IF(ISBLANK('TAB-B. Zulässigkeitsprüfung'!C280),"",'TAB-B. Zulässigkeitsprüfung'!C280)</f>
        <v/>
      </c>
      <c r="C279" s="148" t="str">
        <f>IF(ISBLANK('TAB-B. Zulässigkeitsprüfung'!D280),"",'TAB-B. Zulässigkeitsprüfung'!D280)</f>
        <v/>
      </c>
      <c r="D279" s="179"/>
      <c r="E279" s="147" t="str">
        <f t="shared" si="72"/>
        <v/>
      </c>
      <c r="F279" s="148" t="str">
        <f t="shared" si="73"/>
        <v/>
      </c>
      <c r="G279" s="149"/>
      <c r="H279" s="150" t="str">
        <f t="shared" si="66"/>
        <v/>
      </c>
      <c r="I279" s="151" t="str">
        <f t="shared" si="67"/>
        <v/>
      </c>
      <c r="J279" s="152" t="str">
        <f t="shared" si="68"/>
        <v/>
      </c>
      <c r="K279" s="153" t="str">
        <f t="shared" si="69"/>
        <v/>
      </c>
      <c r="L279" s="154" t="str">
        <f>IF(ISBLANK('TAB-B. Zulässigkeitsprüfung'!G280),"",'TAB-B. Zulässigkeitsprüfung'!G280)</f>
        <v/>
      </c>
      <c r="M279" s="155" t="str">
        <f>IF(ISBLANK('TAB-B. Zulässigkeitsprüfung'!H280),"",'TAB-B. Zulässigkeitsprüfung'!H280)</f>
        <v/>
      </c>
      <c r="N279" s="157"/>
      <c r="O279" s="151">
        <f t="shared" si="74"/>
        <v>0</v>
      </c>
      <c r="P279" s="153" t="str">
        <f t="shared" si="70"/>
        <v/>
      </c>
      <c r="Q279" s="101" t="str">
        <f t="shared" si="75"/>
        <v/>
      </c>
      <c r="R279" s="150" t="str">
        <f t="shared" si="76"/>
        <v/>
      </c>
      <c r="S279" s="158" t="str">
        <f t="shared" si="71"/>
        <v/>
      </c>
      <c r="T279" s="153">
        <f t="shared" si="77"/>
        <v>0</v>
      </c>
      <c r="U279" s="161" t="str">
        <f t="shared" si="78"/>
        <v/>
      </c>
      <c r="V279" s="162"/>
      <c r="W279" s="123"/>
      <c r="X279" s="122"/>
    </row>
    <row r="280" spans="1:24" x14ac:dyDescent="0.2">
      <c r="A280" s="102" t="str">
        <f>IF(ISBLANK('TAB-B. Zulässigkeitsprüfung'!A281),"",'TAB-B. Zulässigkeitsprüfung'!A281)</f>
        <v/>
      </c>
      <c r="B280" s="147" t="str">
        <f>IF(ISBLANK('TAB-B. Zulässigkeitsprüfung'!C281),"",'TAB-B. Zulässigkeitsprüfung'!C281)</f>
        <v/>
      </c>
      <c r="C280" s="148" t="str">
        <f>IF(ISBLANK('TAB-B. Zulässigkeitsprüfung'!D281),"",'TAB-B. Zulässigkeitsprüfung'!D281)</f>
        <v/>
      </c>
      <c r="D280" s="179"/>
      <c r="E280" s="147" t="str">
        <f t="shared" si="72"/>
        <v/>
      </c>
      <c r="F280" s="148" t="str">
        <f t="shared" si="73"/>
        <v/>
      </c>
      <c r="G280" s="149"/>
      <c r="H280" s="150" t="str">
        <f t="shared" si="66"/>
        <v/>
      </c>
      <c r="I280" s="151" t="str">
        <f t="shared" si="67"/>
        <v/>
      </c>
      <c r="J280" s="152" t="str">
        <f t="shared" si="68"/>
        <v/>
      </c>
      <c r="K280" s="153" t="str">
        <f t="shared" si="69"/>
        <v/>
      </c>
      <c r="L280" s="154" t="str">
        <f>IF(ISBLANK('TAB-B. Zulässigkeitsprüfung'!G281),"",'TAB-B. Zulässigkeitsprüfung'!G281)</f>
        <v/>
      </c>
      <c r="M280" s="155" t="str">
        <f>IF(ISBLANK('TAB-B. Zulässigkeitsprüfung'!H281),"",'TAB-B. Zulässigkeitsprüfung'!H281)</f>
        <v/>
      </c>
      <c r="N280" s="157"/>
      <c r="O280" s="151">
        <f t="shared" si="74"/>
        <v>0</v>
      </c>
      <c r="P280" s="153" t="str">
        <f t="shared" si="70"/>
        <v/>
      </c>
      <c r="Q280" s="101" t="str">
        <f t="shared" si="75"/>
        <v/>
      </c>
      <c r="R280" s="150" t="str">
        <f t="shared" si="76"/>
        <v/>
      </c>
      <c r="S280" s="158" t="str">
        <f t="shared" si="71"/>
        <v/>
      </c>
      <c r="T280" s="153">
        <f t="shared" si="77"/>
        <v>0</v>
      </c>
      <c r="U280" s="161" t="str">
        <f t="shared" si="78"/>
        <v/>
      </c>
      <c r="V280" s="162"/>
      <c r="W280" s="123"/>
      <c r="X280" s="122"/>
    </row>
    <row r="281" spans="1:24" x14ac:dyDescent="0.2">
      <c r="A281" s="102" t="str">
        <f>IF(ISBLANK('TAB-B. Zulässigkeitsprüfung'!A282),"",'TAB-B. Zulässigkeitsprüfung'!A282)</f>
        <v/>
      </c>
      <c r="B281" s="147" t="str">
        <f>IF(ISBLANK('TAB-B. Zulässigkeitsprüfung'!C282),"",'TAB-B. Zulässigkeitsprüfung'!C282)</f>
        <v/>
      </c>
      <c r="C281" s="148" t="str">
        <f>IF(ISBLANK('TAB-B. Zulässigkeitsprüfung'!D282),"",'TAB-B. Zulässigkeitsprüfung'!D282)</f>
        <v/>
      </c>
      <c r="D281" s="179"/>
      <c r="E281" s="147" t="str">
        <f t="shared" si="72"/>
        <v/>
      </c>
      <c r="F281" s="148" t="str">
        <f t="shared" si="73"/>
        <v/>
      </c>
      <c r="G281" s="149"/>
      <c r="H281" s="150" t="str">
        <f t="shared" si="66"/>
        <v/>
      </c>
      <c r="I281" s="151" t="str">
        <f t="shared" si="67"/>
        <v/>
      </c>
      <c r="J281" s="152" t="str">
        <f t="shared" si="68"/>
        <v/>
      </c>
      <c r="K281" s="153" t="str">
        <f t="shared" si="69"/>
        <v/>
      </c>
      <c r="L281" s="154" t="str">
        <f>IF(ISBLANK('TAB-B. Zulässigkeitsprüfung'!G282),"",'TAB-B. Zulässigkeitsprüfung'!G282)</f>
        <v/>
      </c>
      <c r="M281" s="155" t="str">
        <f>IF(ISBLANK('TAB-B. Zulässigkeitsprüfung'!H282),"",'TAB-B. Zulässigkeitsprüfung'!H282)</f>
        <v/>
      </c>
      <c r="N281" s="157"/>
      <c r="O281" s="151">
        <f t="shared" si="74"/>
        <v>0</v>
      </c>
      <c r="P281" s="153" t="str">
        <f t="shared" si="70"/>
        <v/>
      </c>
      <c r="Q281" s="101" t="str">
        <f t="shared" si="75"/>
        <v/>
      </c>
      <c r="R281" s="150" t="str">
        <f t="shared" si="76"/>
        <v/>
      </c>
      <c r="S281" s="158" t="str">
        <f t="shared" si="71"/>
        <v/>
      </c>
      <c r="T281" s="153">
        <f t="shared" si="77"/>
        <v>0</v>
      </c>
      <c r="U281" s="161" t="str">
        <f t="shared" si="78"/>
        <v/>
      </c>
      <c r="V281" s="162"/>
      <c r="W281" s="123"/>
      <c r="X281" s="122"/>
    </row>
    <row r="282" spans="1:24" x14ac:dyDescent="0.2">
      <c r="A282" s="102" t="str">
        <f>IF(ISBLANK('TAB-B. Zulässigkeitsprüfung'!A283),"",'TAB-B. Zulässigkeitsprüfung'!A283)</f>
        <v/>
      </c>
      <c r="B282" s="147" t="str">
        <f>IF(ISBLANK('TAB-B. Zulässigkeitsprüfung'!C283),"",'TAB-B. Zulässigkeitsprüfung'!C283)</f>
        <v/>
      </c>
      <c r="C282" s="148" t="str">
        <f>IF(ISBLANK('TAB-B. Zulässigkeitsprüfung'!D283),"",'TAB-B. Zulässigkeitsprüfung'!D283)</f>
        <v/>
      </c>
      <c r="D282" s="179"/>
      <c r="E282" s="147" t="str">
        <f t="shared" si="72"/>
        <v/>
      </c>
      <c r="F282" s="148" t="str">
        <f t="shared" si="73"/>
        <v/>
      </c>
      <c r="G282" s="149"/>
      <c r="H282" s="150" t="str">
        <f t="shared" si="66"/>
        <v/>
      </c>
      <c r="I282" s="151" t="str">
        <f t="shared" si="67"/>
        <v/>
      </c>
      <c r="J282" s="152" t="str">
        <f t="shared" si="68"/>
        <v/>
      </c>
      <c r="K282" s="153" t="str">
        <f t="shared" si="69"/>
        <v/>
      </c>
      <c r="L282" s="154" t="str">
        <f>IF(ISBLANK('TAB-B. Zulässigkeitsprüfung'!G283),"",'TAB-B. Zulässigkeitsprüfung'!G283)</f>
        <v/>
      </c>
      <c r="M282" s="155" t="str">
        <f>IF(ISBLANK('TAB-B. Zulässigkeitsprüfung'!H283),"",'TAB-B. Zulässigkeitsprüfung'!H283)</f>
        <v/>
      </c>
      <c r="N282" s="157"/>
      <c r="O282" s="151">
        <f t="shared" si="74"/>
        <v>0</v>
      </c>
      <c r="P282" s="153" t="str">
        <f t="shared" si="70"/>
        <v/>
      </c>
      <c r="Q282" s="101" t="str">
        <f t="shared" si="75"/>
        <v/>
      </c>
      <c r="R282" s="150" t="str">
        <f t="shared" si="76"/>
        <v/>
      </c>
      <c r="S282" s="158" t="str">
        <f t="shared" si="71"/>
        <v/>
      </c>
      <c r="T282" s="153">
        <f t="shared" si="77"/>
        <v>0</v>
      </c>
      <c r="U282" s="161" t="str">
        <f t="shared" si="78"/>
        <v/>
      </c>
      <c r="V282" s="162"/>
      <c r="W282" s="123"/>
      <c r="X282" s="122"/>
    </row>
    <row r="283" spans="1:24" x14ac:dyDescent="0.2">
      <c r="A283" s="102" t="str">
        <f>IF(ISBLANK('TAB-B. Zulässigkeitsprüfung'!A284),"",'TAB-B. Zulässigkeitsprüfung'!A284)</f>
        <v/>
      </c>
      <c r="B283" s="147" t="str">
        <f>IF(ISBLANK('TAB-B. Zulässigkeitsprüfung'!C284),"",'TAB-B. Zulässigkeitsprüfung'!C284)</f>
        <v/>
      </c>
      <c r="C283" s="148" t="str">
        <f>IF(ISBLANK('TAB-B. Zulässigkeitsprüfung'!D284),"",'TAB-B. Zulässigkeitsprüfung'!D284)</f>
        <v/>
      </c>
      <c r="D283" s="179"/>
      <c r="E283" s="147" t="str">
        <f t="shared" si="72"/>
        <v/>
      </c>
      <c r="F283" s="148" t="str">
        <f t="shared" si="73"/>
        <v/>
      </c>
      <c r="G283" s="149"/>
      <c r="H283" s="150" t="str">
        <f t="shared" si="66"/>
        <v/>
      </c>
      <c r="I283" s="151" t="str">
        <f t="shared" si="67"/>
        <v/>
      </c>
      <c r="J283" s="152" t="str">
        <f t="shared" si="68"/>
        <v/>
      </c>
      <c r="K283" s="153" t="str">
        <f t="shared" si="69"/>
        <v/>
      </c>
      <c r="L283" s="154" t="str">
        <f>IF(ISBLANK('TAB-B. Zulässigkeitsprüfung'!G284),"",'TAB-B. Zulässigkeitsprüfung'!G284)</f>
        <v/>
      </c>
      <c r="M283" s="155" t="str">
        <f>IF(ISBLANK('TAB-B. Zulässigkeitsprüfung'!H284),"",'TAB-B. Zulässigkeitsprüfung'!H284)</f>
        <v/>
      </c>
      <c r="N283" s="157"/>
      <c r="O283" s="151">
        <f t="shared" si="74"/>
        <v>0</v>
      </c>
      <c r="P283" s="153" t="str">
        <f t="shared" si="70"/>
        <v/>
      </c>
      <c r="Q283" s="101" t="str">
        <f t="shared" si="75"/>
        <v/>
      </c>
      <c r="R283" s="150" t="str">
        <f t="shared" si="76"/>
        <v/>
      </c>
      <c r="S283" s="158" t="str">
        <f t="shared" si="71"/>
        <v/>
      </c>
      <c r="T283" s="153">
        <f t="shared" si="77"/>
        <v>0</v>
      </c>
      <c r="U283" s="161" t="str">
        <f t="shared" si="78"/>
        <v/>
      </c>
      <c r="V283" s="162"/>
      <c r="W283" s="123"/>
      <c r="X283" s="122"/>
    </row>
    <row r="284" spans="1:24" x14ac:dyDescent="0.2">
      <c r="A284" s="102" t="str">
        <f>IF(ISBLANK('TAB-B. Zulässigkeitsprüfung'!A285),"",'TAB-B. Zulässigkeitsprüfung'!A285)</f>
        <v/>
      </c>
      <c r="B284" s="147" t="str">
        <f>IF(ISBLANK('TAB-B. Zulässigkeitsprüfung'!C285),"",'TAB-B. Zulässigkeitsprüfung'!C285)</f>
        <v/>
      </c>
      <c r="C284" s="148" t="str">
        <f>IF(ISBLANK('TAB-B. Zulässigkeitsprüfung'!D285),"",'TAB-B. Zulässigkeitsprüfung'!D285)</f>
        <v/>
      </c>
      <c r="D284" s="179"/>
      <c r="E284" s="147" t="str">
        <f t="shared" si="72"/>
        <v/>
      </c>
      <c r="F284" s="148" t="str">
        <f t="shared" si="73"/>
        <v/>
      </c>
      <c r="G284" s="149"/>
      <c r="H284" s="150" t="str">
        <f t="shared" si="66"/>
        <v/>
      </c>
      <c r="I284" s="151" t="str">
        <f t="shared" si="67"/>
        <v/>
      </c>
      <c r="J284" s="152" t="str">
        <f t="shared" si="68"/>
        <v/>
      </c>
      <c r="K284" s="153" t="str">
        <f t="shared" si="69"/>
        <v/>
      </c>
      <c r="L284" s="154" t="str">
        <f>IF(ISBLANK('TAB-B. Zulässigkeitsprüfung'!G285),"",'TAB-B. Zulässigkeitsprüfung'!G285)</f>
        <v/>
      </c>
      <c r="M284" s="155" t="str">
        <f>IF(ISBLANK('TAB-B. Zulässigkeitsprüfung'!H285),"",'TAB-B. Zulässigkeitsprüfung'!H285)</f>
        <v/>
      </c>
      <c r="N284" s="157"/>
      <c r="O284" s="151">
        <f t="shared" si="74"/>
        <v>0</v>
      </c>
      <c r="P284" s="153" t="str">
        <f t="shared" si="70"/>
        <v/>
      </c>
      <c r="Q284" s="101" t="str">
        <f t="shared" si="75"/>
        <v/>
      </c>
      <c r="R284" s="150" t="str">
        <f t="shared" si="76"/>
        <v/>
      </c>
      <c r="S284" s="158" t="str">
        <f t="shared" si="71"/>
        <v/>
      </c>
      <c r="T284" s="153">
        <f t="shared" si="77"/>
        <v>0</v>
      </c>
      <c r="U284" s="161" t="str">
        <f t="shared" si="78"/>
        <v/>
      </c>
      <c r="V284" s="162"/>
      <c r="W284" s="123"/>
      <c r="X284" s="122"/>
    </row>
    <row r="285" spans="1:24" x14ac:dyDescent="0.2">
      <c r="A285" s="102" t="str">
        <f>IF(ISBLANK('TAB-B. Zulässigkeitsprüfung'!A286),"",'TAB-B. Zulässigkeitsprüfung'!A286)</f>
        <v/>
      </c>
      <c r="B285" s="147" t="str">
        <f>IF(ISBLANK('TAB-B. Zulässigkeitsprüfung'!C286),"",'TAB-B. Zulässigkeitsprüfung'!C286)</f>
        <v/>
      </c>
      <c r="C285" s="148" t="str">
        <f>IF(ISBLANK('TAB-B. Zulässigkeitsprüfung'!D286),"",'TAB-B. Zulässigkeitsprüfung'!D286)</f>
        <v/>
      </c>
      <c r="D285" s="179"/>
      <c r="E285" s="147" t="str">
        <f t="shared" si="72"/>
        <v/>
      </c>
      <c r="F285" s="148" t="str">
        <f t="shared" si="73"/>
        <v/>
      </c>
      <c r="G285" s="149"/>
      <c r="H285" s="150" t="str">
        <f t="shared" si="66"/>
        <v/>
      </c>
      <c r="I285" s="151" t="str">
        <f t="shared" si="67"/>
        <v/>
      </c>
      <c r="J285" s="152" t="str">
        <f t="shared" si="68"/>
        <v/>
      </c>
      <c r="K285" s="153" t="str">
        <f t="shared" si="69"/>
        <v/>
      </c>
      <c r="L285" s="154" t="str">
        <f>IF(ISBLANK('TAB-B. Zulässigkeitsprüfung'!G286),"",'TAB-B. Zulässigkeitsprüfung'!G286)</f>
        <v/>
      </c>
      <c r="M285" s="155" t="str">
        <f>IF(ISBLANK('TAB-B. Zulässigkeitsprüfung'!H286),"",'TAB-B. Zulässigkeitsprüfung'!H286)</f>
        <v/>
      </c>
      <c r="N285" s="157"/>
      <c r="O285" s="151">
        <f t="shared" si="74"/>
        <v>0</v>
      </c>
      <c r="P285" s="153" t="str">
        <f t="shared" si="70"/>
        <v/>
      </c>
      <c r="Q285" s="101" t="str">
        <f t="shared" si="75"/>
        <v/>
      </c>
      <c r="R285" s="150" t="str">
        <f t="shared" si="76"/>
        <v/>
      </c>
      <c r="S285" s="158" t="str">
        <f t="shared" si="71"/>
        <v/>
      </c>
      <c r="T285" s="153">
        <f t="shared" si="77"/>
        <v>0</v>
      </c>
      <c r="U285" s="161" t="str">
        <f t="shared" si="78"/>
        <v/>
      </c>
      <c r="V285" s="162"/>
      <c r="W285" s="123"/>
      <c r="X285" s="122"/>
    </row>
    <row r="286" spans="1:24" x14ac:dyDescent="0.2">
      <c r="A286" s="102" t="str">
        <f>IF(ISBLANK('TAB-B. Zulässigkeitsprüfung'!A287),"",'TAB-B. Zulässigkeitsprüfung'!A287)</f>
        <v/>
      </c>
      <c r="B286" s="147" t="str">
        <f>IF(ISBLANK('TAB-B. Zulässigkeitsprüfung'!C287),"",'TAB-B. Zulässigkeitsprüfung'!C287)</f>
        <v/>
      </c>
      <c r="C286" s="148" t="str">
        <f>IF(ISBLANK('TAB-B. Zulässigkeitsprüfung'!D287),"",'TAB-B. Zulässigkeitsprüfung'!D287)</f>
        <v/>
      </c>
      <c r="D286" s="179"/>
      <c r="E286" s="147" t="str">
        <f t="shared" si="72"/>
        <v/>
      </c>
      <c r="F286" s="148" t="str">
        <f t="shared" si="73"/>
        <v/>
      </c>
      <c r="G286" s="149"/>
      <c r="H286" s="150" t="str">
        <f t="shared" si="66"/>
        <v/>
      </c>
      <c r="I286" s="151" t="str">
        <f t="shared" si="67"/>
        <v/>
      </c>
      <c r="J286" s="152" t="str">
        <f t="shared" si="68"/>
        <v/>
      </c>
      <c r="K286" s="153" t="str">
        <f t="shared" si="69"/>
        <v/>
      </c>
      <c r="L286" s="154" t="str">
        <f>IF(ISBLANK('TAB-B. Zulässigkeitsprüfung'!G287),"",'TAB-B. Zulässigkeitsprüfung'!G287)</f>
        <v/>
      </c>
      <c r="M286" s="155" t="str">
        <f>IF(ISBLANK('TAB-B. Zulässigkeitsprüfung'!H287),"",'TAB-B. Zulässigkeitsprüfung'!H287)</f>
        <v/>
      </c>
      <c r="N286" s="157"/>
      <c r="O286" s="151">
        <f t="shared" si="74"/>
        <v>0</v>
      </c>
      <c r="P286" s="153" t="str">
        <f t="shared" si="70"/>
        <v/>
      </c>
      <c r="Q286" s="101" t="str">
        <f t="shared" si="75"/>
        <v/>
      </c>
      <c r="R286" s="150" t="str">
        <f t="shared" si="76"/>
        <v/>
      </c>
      <c r="S286" s="158" t="str">
        <f t="shared" si="71"/>
        <v/>
      </c>
      <c r="T286" s="153">
        <f t="shared" si="77"/>
        <v>0</v>
      </c>
      <c r="U286" s="161" t="str">
        <f t="shared" si="78"/>
        <v/>
      </c>
      <c r="V286" s="162"/>
      <c r="W286" s="123"/>
      <c r="X286" s="122"/>
    </row>
    <row r="287" spans="1:24" x14ac:dyDescent="0.2">
      <c r="A287" s="102" t="str">
        <f>IF(ISBLANK('TAB-B. Zulässigkeitsprüfung'!A288),"",'TAB-B. Zulässigkeitsprüfung'!A288)</f>
        <v/>
      </c>
      <c r="B287" s="147" t="str">
        <f>IF(ISBLANK('TAB-B. Zulässigkeitsprüfung'!C288),"",'TAB-B. Zulässigkeitsprüfung'!C288)</f>
        <v/>
      </c>
      <c r="C287" s="148" t="str">
        <f>IF(ISBLANK('TAB-B. Zulässigkeitsprüfung'!D288),"",'TAB-B. Zulässigkeitsprüfung'!D288)</f>
        <v/>
      </c>
      <c r="D287" s="179"/>
      <c r="E287" s="147" t="str">
        <f t="shared" si="72"/>
        <v/>
      </c>
      <c r="F287" s="148" t="str">
        <f t="shared" si="73"/>
        <v/>
      </c>
      <c r="G287" s="149"/>
      <c r="H287" s="150" t="str">
        <f t="shared" si="66"/>
        <v/>
      </c>
      <c r="I287" s="151" t="str">
        <f t="shared" si="67"/>
        <v/>
      </c>
      <c r="J287" s="152" t="str">
        <f t="shared" si="68"/>
        <v/>
      </c>
      <c r="K287" s="153" t="str">
        <f t="shared" si="69"/>
        <v/>
      </c>
      <c r="L287" s="154" t="str">
        <f>IF(ISBLANK('TAB-B. Zulässigkeitsprüfung'!G288),"",'TAB-B. Zulässigkeitsprüfung'!G288)</f>
        <v/>
      </c>
      <c r="M287" s="155" t="str">
        <f>IF(ISBLANK('TAB-B. Zulässigkeitsprüfung'!H288),"",'TAB-B. Zulässigkeitsprüfung'!H288)</f>
        <v/>
      </c>
      <c r="N287" s="157"/>
      <c r="O287" s="151">
        <f t="shared" si="74"/>
        <v>0</v>
      </c>
      <c r="P287" s="153" t="str">
        <f t="shared" si="70"/>
        <v/>
      </c>
      <c r="Q287" s="101" t="str">
        <f t="shared" si="75"/>
        <v/>
      </c>
      <c r="R287" s="150" t="str">
        <f t="shared" si="76"/>
        <v/>
      </c>
      <c r="S287" s="158" t="str">
        <f t="shared" si="71"/>
        <v/>
      </c>
      <c r="T287" s="153">
        <f t="shared" si="77"/>
        <v>0</v>
      </c>
      <c r="U287" s="161" t="str">
        <f t="shared" si="78"/>
        <v/>
      </c>
      <c r="V287" s="162"/>
      <c r="W287" s="123"/>
      <c r="X287" s="122"/>
    </row>
    <row r="288" spans="1:24" x14ac:dyDescent="0.2">
      <c r="A288" s="102" t="str">
        <f>IF(ISBLANK('TAB-B. Zulässigkeitsprüfung'!A289),"",'TAB-B. Zulässigkeitsprüfung'!A289)</f>
        <v/>
      </c>
      <c r="B288" s="147" t="str">
        <f>IF(ISBLANK('TAB-B. Zulässigkeitsprüfung'!C289),"",'TAB-B. Zulässigkeitsprüfung'!C289)</f>
        <v/>
      </c>
      <c r="C288" s="148" t="str">
        <f>IF(ISBLANK('TAB-B. Zulässigkeitsprüfung'!D289),"",'TAB-B. Zulässigkeitsprüfung'!D289)</f>
        <v/>
      </c>
      <c r="D288" s="179"/>
      <c r="E288" s="147" t="str">
        <f t="shared" si="72"/>
        <v/>
      </c>
      <c r="F288" s="148" t="str">
        <f t="shared" si="73"/>
        <v/>
      </c>
      <c r="G288" s="149"/>
      <c r="H288" s="150" t="str">
        <f t="shared" si="66"/>
        <v/>
      </c>
      <c r="I288" s="151" t="str">
        <f t="shared" si="67"/>
        <v/>
      </c>
      <c r="J288" s="152" t="str">
        <f t="shared" si="68"/>
        <v/>
      </c>
      <c r="K288" s="153" t="str">
        <f t="shared" si="69"/>
        <v/>
      </c>
      <c r="L288" s="154" t="str">
        <f>IF(ISBLANK('TAB-B. Zulässigkeitsprüfung'!G289),"",'TAB-B. Zulässigkeitsprüfung'!G289)</f>
        <v/>
      </c>
      <c r="M288" s="155" t="str">
        <f>IF(ISBLANK('TAB-B. Zulässigkeitsprüfung'!H289),"",'TAB-B. Zulässigkeitsprüfung'!H289)</f>
        <v/>
      </c>
      <c r="N288" s="157"/>
      <c r="O288" s="151">
        <f t="shared" si="74"/>
        <v>0</v>
      </c>
      <c r="P288" s="153" t="str">
        <f t="shared" si="70"/>
        <v/>
      </c>
      <c r="Q288" s="101" t="str">
        <f t="shared" si="75"/>
        <v/>
      </c>
      <c r="R288" s="150" t="str">
        <f t="shared" si="76"/>
        <v/>
      </c>
      <c r="S288" s="158" t="str">
        <f t="shared" si="71"/>
        <v/>
      </c>
      <c r="T288" s="153">
        <f t="shared" si="77"/>
        <v>0</v>
      </c>
      <c r="U288" s="161" t="str">
        <f t="shared" si="78"/>
        <v/>
      </c>
      <c r="V288" s="162"/>
      <c r="W288" s="123"/>
      <c r="X288" s="122"/>
    </row>
    <row r="289" spans="1:24" x14ac:dyDescent="0.2">
      <c r="A289" s="102" t="str">
        <f>IF(ISBLANK('TAB-B. Zulässigkeitsprüfung'!A290),"",'TAB-B. Zulässigkeitsprüfung'!A290)</f>
        <v/>
      </c>
      <c r="B289" s="147" t="str">
        <f>IF(ISBLANK('TAB-B. Zulässigkeitsprüfung'!C290),"",'TAB-B. Zulässigkeitsprüfung'!C290)</f>
        <v/>
      </c>
      <c r="C289" s="148" t="str">
        <f>IF(ISBLANK('TAB-B. Zulässigkeitsprüfung'!D290),"",'TAB-B. Zulässigkeitsprüfung'!D290)</f>
        <v/>
      </c>
      <c r="D289" s="179"/>
      <c r="E289" s="147" t="str">
        <f t="shared" si="72"/>
        <v/>
      </c>
      <c r="F289" s="148" t="str">
        <f t="shared" si="73"/>
        <v/>
      </c>
      <c r="G289" s="149"/>
      <c r="H289" s="150" t="str">
        <f t="shared" si="66"/>
        <v/>
      </c>
      <c r="I289" s="151" t="str">
        <f t="shared" si="67"/>
        <v/>
      </c>
      <c r="J289" s="152" t="str">
        <f t="shared" si="68"/>
        <v/>
      </c>
      <c r="K289" s="153" t="str">
        <f t="shared" si="69"/>
        <v/>
      </c>
      <c r="L289" s="154" t="str">
        <f>IF(ISBLANK('TAB-B. Zulässigkeitsprüfung'!G290),"",'TAB-B. Zulässigkeitsprüfung'!G290)</f>
        <v/>
      </c>
      <c r="M289" s="155" t="str">
        <f>IF(ISBLANK('TAB-B. Zulässigkeitsprüfung'!H290),"",'TAB-B. Zulässigkeitsprüfung'!H290)</f>
        <v/>
      </c>
      <c r="N289" s="157"/>
      <c r="O289" s="151">
        <f t="shared" si="74"/>
        <v>0</v>
      </c>
      <c r="P289" s="153" t="str">
        <f t="shared" si="70"/>
        <v/>
      </c>
      <c r="Q289" s="101" t="str">
        <f t="shared" si="75"/>
        <v/>
      </c>
      <c r="R289" s="150" t="str">
        <f t="shared" si="76"/>
        <v/>
      </c>
      <c r="S289" s="158" t="str">
        <f t="shared" si="71"/>
        <v/>
      </c>
      <c r="T289" s="153">
        <f t="shared" si="77"/>
        <v>0</v>
      </c>
      <c r="U289" s="161" t="str">
        <f t="shared" si="78"/>
        <v/>
      </c>
      <c r="V289" s="162"/>
      <c r="W289" s="123"/>
      <c r="X289" s="122"/>
    </row>
    <row r="290" spans="1:24" x14ac:dyDescent="0.2">
      <c r="A290" s="102" t="str">
        <f>IF(ISBLANK('TAB-B. Zulässigkeitsprüfung'!A291),"",'TAB-B. Zulässigkeitsprüfung'!A291)</f>
        <v/>
      </c>
      <c r="B290" s="147" t="str">
        <f>IF(ISBLANK('TAB-B. Zulässigkeitsprüfung'!C291),"",'TAB-B. Zulässigkeitsprüfung'!C291)</f>
        <v/>
      </c>
      <c r="C290" s="148" t="str">
        <f>IF(ISBLANK('TAB-B. Zulässigkeitsprüfung'!D291),"",'TAB-B. Zulässigkeitsprüfung'!D291)</f>
        <v/>
      </c>
      <c r="D290" s="179"/>
      <c r="E290" s="147" t="str">
        <f t="shared" si="72"/>
        <v/>
      </c>
      <c r="F290" s="148" t="str">
        <f t="shared" si="73"/>
        <v/>
      </c>
      <c r="G290" s="149"/>
      <c r="H290" s="150" t="str">
        <f t="shared" si="66"/>
        <v/>
      </c>
      <c r="I290" s="151" t="str">
        <f t="shared" si="67"/>
        <v/>
      </c>
      <c r="J290" s="152" t="str">
        <f t="shared" si="68"/>
        <v/>
      </c>
      <c r="K290" s="153" t="str">
        <f t="shared" si="69"/>
        <v/>
      </c>
      <c r="L290" s="154" t="str">
        <f>IF(ISBLANK('TAB-B. Zulässigkeitsprüfung'!G291),"",'TAB-B. Zulässigkeitsprüfung'!G291)</f>
        <v/>
      </c>
      <c r="M290" s="155" t="str">
        <f>IF(ISBLANK('TAB-B. Zulässigkeitsprüfung'!H291),"",'TAB-B. Zulässigkeitsprüfung'!H291)</f>
        <v/>
      </c>
      <c r="N290" s="157"/>
      <c r="O290" s="151">
        <f t="shared" si="74"/>
        <v>0</v>
      </c>
      <c r="P290" s="153" t="str">
        <f t="shared" si="70"/>
        <v/>
      </c>
      <c r="Q290" s="101" t="str">
        <f t="shared" si="75"/>
        <v/>
      </c>
      <c r="R290" s="150" t="str">
        <f t="shared" si="76"/>
        <v/>
      </c>
      <c r="S290" s="158" t="str">
        <f t="shared" si="71"/>
        <v/>
      </c>
      <c r="T290" s="153">
        <f t="shared" si="77"/>
        <v>0</v>
      </c>
      <c r="U290" s="161" t="str">
        <f t="shared" si="78"/>
        <v/>
      </c>
      <c r="V290" s="162"/>
      <c r="W290" s="123"/>
      <c r="X290" s="122"/>
    </row>
    <row r="291" spans="1:24" x14ac:dyDescent="0.2">
      <c r="A291" s="102" t="str">
        <f>IF(ISBLANK('TAB-B. Zulässigkeitsprüfung'!A292),"",'TAB-B. Zulässigkeitsprüfung'!A292)</f>
        <v/>
      </c>
      <c r="B291" s="147" t="str">
        <f>IF(ISBLANK('TAB-B. Zulässigkeitsprüfung'!C292),"",'TAB-B. Zulässigkeitsprüfung'!C292)</f>
        <v/>
      </c>
      <c r="C291" s="148" t="str">
        <f>IF(ISBLANK('TAB-B. Zulässigkeitsprüfung'!D292),"",'TAB-B. Zulässigkeitsprüfung'!D292)</f>
        <v/>
      </c>
      <c r="D291" s="179"/>
      <c r="E291" s="147" t="str">
        <f t="shared" si="72"/>
        <v/>
      </c>
      <c r="F291" s="148" t="str">
        <f t="shared" si="73"/>
        <v/>
      </c>
      <c r="G291" s="149"/>
      <c r="H291" s="150" t="str">
        <f t="shared" si="66"/>
        <v/>
      </c>
      <c r="I291" s="151" t="str">
        <f t="shared" si="67"/>
        <v/>
      </c>
      <c r="J291" s="152" t="str">
        <f t="shared" si="68"/>
        <v/>
      </c>
      <c r="K291" s="153" t="str">
        <f t="shared" si="69"/>
        <v/>
      </c>
      <c r="L291" s="154" t="str">
        <f>IF(ISBLANK('TAB-B. Zulässigkeitsprüfung'!G292),"",'TAB-B. Zulässigkeitsprüfung'!G292)</f>
        <v/>
      </c>
      <c r="M291" s="155" t="str">
        <f>IF(ISBLANK('TAB-B. Zulässigkeitsprüfung'!H292),"",'TAB-B. Zulässigkeitsprüfung'!H292)</f>
        <v/>
      </c>
      <c r="N291" s="157"/>
      <c r="O291" s="151">
        <f t="shared" si="74"/>
        <v>0</v>
      </c>
      <c r="P291" s="153" t="str">
        <f t="shared" si="70"/>
        <v/>
      </c>
      <c r="Q291" s="101" t="str">
        <f t="shared" si="75"/>
        <v/>
      </c>
      <c r="R291" s="150" t="str">
        <f t="shared" si="76"/>
        <v/>
      </c>
      <c r="S291" s="158" t="str">
        <f t="shared" si="71"/>
        <v/>
      </c>
      <c r="T291" s="153">
        <f t="shared" si="77"/>
        <v>0</v>
      </c>
      <c r="U291" s="161" t="str">
        <f t="shared" si="78"/>
        <v/>
      </c>
      <c r="V291" s="162"/>
      <c r="W291" s="123"/>
      <c r="X291" s="122"/>
    </row>
    <row r="292" spans="1:24" x14ac:dyDescent="0.2">
      <c r="A292" s="102" t="str">
        <f>IF(ISBLANK('TAB-B. Zulässigkeitsprüfung'!A293),"",'TAB-B. Zulässigkeitsprüfung'!A293)</f>
        <v/>
      </c>
      <c r="B292" s="147" t="str">
        <f>IF(ISBLANK('TAB-B. Zulässigkeitsprüfung'!C293),"",'TAB-B. Zulässigkeitsprüfung'!C293)</f>
        <v/>
      </c>
      <c r="C292" s="148" t="str">
        <f>IF(ISBLANK('TAB-B. Zulässigkeitsprüfung'!D293),"",'TAB-B. Zulässigkeitsprüfung'!D293)</f>
        <v/>
      </c>
      <c r="D292" s="179"/>
      <c r="E292" s="147" t="str">
        <f t="shared" si="72"/>
        <v/>
      </c>
      <c r="F292" s="148" t="str">
        <f t="shared" si="73"/>
        <v/>
      </c>
      <c r="G292" s="149"/>
      <c r="H292" s="150" t="str">
        <f t="shared" si="66"/>
        <v/>
      </c>
      <c r="I292" s="151" t="str">
        <f t="shared" si="67"/>
        <v/>
      </c>
      <c r="J292" s="152" t="str">
        <f t="shared" si="68"/>
        <v/>
      </c>
      <c r="K292" s="153" t="str">
        <f t="shared" si="69"/>
        <v/>
      </c>
      <c r="L292" s="154" t="str">
        <f>IF(ISBLANK('TAB-B. Zulässigkeitsprüfung'!G293),"",'TAB-B. Zulässigkeitsprüfung'!G293)</f>
        <v/>
      </c>
      <c r="M292" s="155" t="str">
        <f>IF(ISBLANK('TAB-B. Zulässigkeitsprüfung'!H293),"",'TAB-B. Zulässigkeitsprüfung'!H293)</f>
        <v/>
      </c>
      <c r="N292" s="157"/>
      <c r="O292" s="151">
        <f t="shared" si="74"/>
        <v>0</v>
      </c>
      <c r="P292" s="153" t="str">
        <f t="shared" si="70"/>
        <v/>
      </c>
      <c r="Q292" s="101" t="str">
        <f t="shared" si="75"/>
        <v/>
      </c>
      <c r="R292" s="150" t="str">
        <f t="shared" si="76"/>
        <v/>
      </c>
      <c r="S292" s="158" t="str">
        <f t="shared" si="71"/>
        <v/>
      </c>
      <c r="T292" s="153">
        <f t="shared" si="77"/>
        <v>0</v>
      </c>
      <c r="U292" s="161" t="str">
        <f t="shared" si="78"/>
        <v/>
      </c>
      <c r="V292" s="162"/>
      <c r="W292" s="123"/>
      <c r="X292" s="122"/>
    </row>
    <row r="293" spans="1:24" x14ac:dyDescent="0.2">
      <c r="A293" s="102" t="str">
        <f>IF(ISBLANK('TAB-B. Zulässigkeitsprüfung'!A294),"",'TAB-B. Zulässigkeitsprüfung'!A294)</f>
        <v/>
      </c>
      <c r="B293" s="147" t="str">
        <f>IF(ISBLANK('TAB-B. Zulässigkeitsprüfung'!C294),"",'TAB-B. Zulässigkeitsprüfung'!C294)</f>
        <v/>
      </c>
      <c r="C293" s="148" t="str">
        <f>IF(ISBLANK('TAB-B. Zulässigkeitsprüfung'!D294),"",'TAB-B. Zulässigkeitsprüfung'!D294)</f>
        <v/>
      </c>
      <c r="D293" s="179"/>
      <c r="E293" s="147" t="str">
        <f t="shared" si="72"/>
        <v/>
      </c>
      <c r="F293" s="148" t="str">
        <f t="shared" si="73"/>
        <v/>
      </c>
      <c r="G293" s="149"/>
      <c r="H293" s="150" t="str">
        <f t="shared" si="66"/>
        <v/>
      </c>
      <c r="I293" s="151" t="str">
        <f t="shared" si="67"/>
        <v/>
      </c>
      <c r="J293" s="152" t="str">
        <f t="shared" si="68"/>
        <v/>
      </c>
      <c r="K293" s="153" t="str">
        <f t="shared" si="69"/>
        <v/>
      </c>
      <c r="L293" s="154" t="str">
        <f>IF(ISBLANK('TAB-B. Zulässigkeitsprüfung'!G294),"",'TAB-B. Zulässigkeitsprüfung'!G294)</f>
        <v/>
      </c>
      <c r="M293" s="155" t="str">
        <f>IF(ISBLANK('TAB-B. Zulässigkeitsprüfung'!H294),"",'TAB-B. Zulässigkeitsprüfung'!H294)</f>
        <v/>
      </c>
      <c r="N293" s="157"/>
      <c r="O293" s="151">
        <f t="shared" si="74"/>
        <v>0</v>
      </c>
      <c r="P293" s="153" t="str">
        <f t="shared" si="70"/>
        <v/>
      </c>
      <c r="Q293" s="101" t="str">
        <f t="shared" si="75"/>
        <v/>
      </c>
      <c r="R293" s="150" t="str">
        <f t="shared" si="76"/>
        <v/>
      </c>
      <c r="S293" s="158" t="str">
        <f t="shared" si="71"/>
        <v/>
      </c>
      <c r="T293" s="153">
        <f t="shared" si="77"/>
        <v>0</v>
      </c>
      <c r="U293" s="161" t="str">
        <f t="shared" si="78"/>
        <v/>
      </c>
      <c r="V293" s="162"/>
      <c r="W293" s="123"/>
      <c r="X293" s="122"/>
    </row>
    <row r="294" spans="1:24" x14ac:dyDescent="0.2">
      <c r="A294" s="102" t="str">
        <f>IF(ISBLANK('TAB-B. Zulässigkeitsprüfung'!A295),"",'TAB-B. Zulässigkeitsprüfung'!A295)</f>
        <v/>
      </c>
      <c r="B294" s="147" t="str">
        <f>IF(ISBLANK('TAB-B. Zulässigkeitsprüfung'!C295),"",'TAB-B. Zulässigkeitsprüfung'!C295)</f>
        <v/>
      </c>
      <c r="C294" s="148" t="str">
        <f>IF(ISBLANK('TAB-B. Zulässigkeitsprüfung'!D295),"",'TAB-B. Zulässigkeitsprüfung'!D295)</f>
        <v/>
      </c>
      <c r="D294" s="179"/>
      <c r="E294" s="147" t="str">
        <f t="shared" si="72"/>
        <v/>
      </c>
      <c r="F294" s="148" t="str">
        <f t="shared" si="73"/>
        <v/>
      </c>
      <c r="G294" s="149"/>
      <c r="H294" s="150" t="str">
        <f t="shared" si="66"/>
        <v/>
      </c>
      <c r="I294" s="151" t="str">
        <f t="shared" si="67"/>
        <v/>
      </c>
      <c r="J294" s="152" t="str">
        <f t="shared" si="68"/>
        <v/>
      </c>
      <c r="K294" s="153" t="str">
        <f t="shared" si="69"/>
        <v/>
      </c>
      <c r="L294" s="154" t="str">
        <f>IF(ISBLANK('TAB-B. Zulässigkeitsprüfung'!G295),"",'TAB-B. Zulässigkeitsprüfung'!G295)</f>
        <v/>
      </c>
      <c r="M294" s="155" t="str">
        <f>IF(ISBLANK('TAB-B. Zulässigkeitsprüfung'!H295),"",'TAB-B. Zulässigkeitsprüfung'!H295)</f>
        <v/>
      </c>
      <c r="N294" s="157"/>
      <c r="O294" s="151">
        <f t="shared" si="74"/>
        <v>0</v>
      </c>
      <c r="P294" s="153" t="str">
        <f t="shared" si="70"/>
        <v/>
      </c>
      <c r="Q294" s="101" t="str">
        <f t="shared" si="75"/>
        <v/>
      </c>
      <c r="R294" s="150" t="str">
        <f t="shared" si="76"/>
        <v/>
      </c>
      <c r="S294" s="158" t="str">
        <f t="shared" si="71"/>
        <v/>
      </c>
      <c r="T294" s="153">
        <f t="shared" si="77"/>
        <v>0</v>
      </c>
      <c r="U294" s="161" t="str">
        <f t="shared" si="78"/>
        <v/>
      </c>
      <c r="V294" s="162"/>
      <c r="W294" s="123"/>
      <c r="X294" s="122"/>
    </row>
    <row r="295" spans="1:24" x14ac:dyDescent="0.2">
      <c r="A295" s="102" t="str">
        <f>IF(ISBLANK('TAB-B. Zulässigkeitsprüfung'!A296),"",'TAB-B. Zulässigkeitsprüfung'!A296)</f>
        <v/>
      </c>
      <c r="B295" s="147" t="str">
        <f>IF(ISBLANK('TAB-B. Zulässigkeitsprüfung'!C296),"",'TAB-B. Zulässigkeitsprüfung'!C296)</f>
        <v/>
      </c>
      <c r="C295" s="148" t="str">
        <f>IF(ISBLANK('TAB-B. Zulässigkeitsprüfung'!D296),"",'TAB-B. Zulässigkeitsprüfung'!D296)</f>
        <v/>
      </c>
      <c r="D295" s="179"/>
      <c r="E295" s="147" t="str">
        <f t="shared" si="72"/>
        <v/>
      </c>
      <c r="F295" s="148" t="str">
        <f t="shared" si="73"/>
        <v/>
      </c>
      <c r="G295" s="149"/>
      <c r="H295" s="150" t="str">
        <f t="shared" si="66"/>
        <v/>
      </c>
      <c r="I295" s="151" t="str">
        <f t="shared" si="67"/>
        <v/>
      </c>
      <c r="J295" s="152" t="str">
        <f t="shared" si="68"/>
        <v/>
      </c>
      <c r="K295" s="153" t="str">
        <f t="shared" si="69"/>
        <v/>
      </c>
      <c r="L295" s="154" t="str">
        <f>IF(ISBLANK('TAB-B. Zulässigkeitsprüfung'!G296),"",'TAB-B. Zulässigkeitsprüfung'!G296)</f>
        <v/>
      </c>
      <c r="M295" s="155" t="str">
        <f>IF(ISBLANK('TAB-B. Zulässigkeitsprüfung'!H296),"",'TAB-B. Zulässigkeitsprüfung'!H296)</f>
        <v/>
      </c>
      <c r="N295" s="157"/>
      <c r="O295" s="151">
        <f t="shared" si="74"/>
        <v>0</v>
      </c>
      <c r="P295" s="153" t="str">
        <f t="shared" si="70"/>
        <v/>
      </c>
      <c r="Q295" s="101" t="str">
        <f t="shared" si="75"/>
        <v/>
      </c>
      <c r="R295" s="150" t="str">
        <f t="shared" si="76"/>
        <v/>
      </c>
      <c r="S295" s="158" t="str">
        <f t="shared" si="71"/>
        <v/>
      </c>
      <c r="T295" s="153">
        <f t="shared" si="77"/>
        <v>0</v>
      </c>
      <c r="U295" s="161" t="str">
        <f t="shared" si="78"/>
        <v/>
      </c>
      <c r="V295" s="162"/>
      <c r="W295" s="123"/>
      <c r="X295" s="122"/>
    </row>
    <row r="296" spans="1:24" x14ac:dyDescent="0.2">
      <c r="A296" s="102" t="str">
        <f>IF(ISBLANK('TAB-B. Zulässigkeitsprüfung'!A297),"",'TAB-B. Zulässigkeitsprüfung'!A297)</f>
        <v/>
      </c>
      <c r="B296" s="147" t="str">
        <f>IF(ISBLANK('TAB-B. Zulässigkeitsprüfung'!C297),"",'TAB-B. Zulässigkeitsprüfung'!C297)</f>
        <v/>
      </c>
      <c r="C296" s="148" t="str">
        <f>IF(ISBLANK('TAB-B. Zulässigkeitsprüfung'!D297),"",'TAB-B. Zulässigkeitsprüfung'!D297)</f>
        <v/>
      </c>
      <c r="D296" s="179"/>
      <c r="E296" s="147" t="str">
        <f t="shared" si="72"/>
        <v/>
      </c>
      <c r="F296" s="148" t="str">
        <f t="shared" si="73"/>
        <v/>
      </c>
      <c r="G296" s="149"/>
      <c r="H296" s="150" t="str">
        <f t="shared" si="66"/>
        <v/>
      </c>
      <c r="I296" s="151" t="str">
        <f t="shared" si="67"/>
        <v/>
      </c>
      <c r="J296" s="152" t="str">
        <f t="shared" si="68"/>
        <v/>
      </c>
      <c r="K296" s="153" t="str">
        <f t="shared" si="69"/>
        <v/>
      </c>
      <c r="L296" s="154" t="str">
        <f>IF(ISBLANK('TAB-B. Zulässigkeitsprüfung'!G297),"",'TAB-B. Zulässigkeitsprüfung'!G297)</f>
        <v/>
      </c>
      <c r="M296" s="155" t="str">
        <f>IF(ISBLANK('TAB-B. Zulässigkeitsprüfung'!H297),"",'TAB-B. Zulässigkeitsprüfung'!H297)</f>
        <v/>
      </c>
      <c r="N296" s="157"/>
      <c r="O296" s="151">
        <f t="shared" si="74"/>
        <v>0</v>
      </c>
      <c r="P296" s="153" t="str">
        <f t="shared" si="70"/>
        <v/>
      </c>
      <c r="Q296" s="101" t="str">
        <f t="shared" si="75"/>
        <v/>
      </c>
      <c r="R296" s="150" t="str">
        <f t="shared" si="76"/>
        <v/>
      </c>
      <c r="S296" s="158" t="str">
        <f t="shared" si="71"/>
        <v/>
      </c>
      <c r="T296" s="153">
        <f t="shared" si="77"/>
        <v>0</v>
      </c>
      <c r="U296" s="161" t="str">
        <f t="shared" si="78"/>
        <v/>
      </c>
      <c r="V296" s="162"/>
      <c r="W296" s="123"/>
      <c r="X296" s="122"/>
    </row>
    <row r="297" spans="1:24" x14ac:dyDescent="0.2">
      <c r="A297" s="102" t="str">
        <f>IF(ISBLANK('TAB-B. Zulässigkeitsprüfung'!A298),"",'TAB-B. Zulässigkeitsprüfung'!A298)</f>
        <v/>
      </c>
      <c r="B297" s="147" t="str">
        <f>IF(ISBLANK('TAB-B. Zulässigkeitsprüfung'!C298),"",'TAB-B. Zulässigkeitsprüfung'!C298)</f>
        <v/>
      </c>
      <c r="C297" s="148" t="str">
        <f>IF(ISBLANK('TAB-B. Zulässigkeitsprüfung'!D298),"",'TAB-B. Zulässigkeitsprüfung'!D298)</f>
        <v/>
      </c>
      <c r="D297" s="179"/>
      <c r="E297" s="147" t="str">
        <f t="shared" si="72"/>
        <v/>
      </c>
      <c r="F297" s="148" t="str">
        <f t="shared" si="73"/>
        <v/>
      </c>
      <c r="G297" s="149"/>
      <c r="H297" s="150" t="str">
        <f t="shared" si="66"/>
        <v/>
      </c>
      <c r="I297" s="151" t="str">
        <f t="shared" si="67"/>
        <v/>
      </c>
      <c r="J297" s="152" t="str">
        <f t="shared" si="68"/>
        <v/>
      </c>
      <c r="K297" s="153" t="str">
        <f t="shared" si="69"/>
        <v/>
      </c>
      <c r="L297" s="154" t="str">
        <f>IF(ISBLANK('TAB-B. Zulässigkeitsprüfung'!G298),"",'TAB-B. Zulässigkeitsprüfung'!G298)</f>
        <v/>
      </c>
      <c r="M297" s="155" t="str">
        <f>IF(ISBLANK('TAB-B. Zulässigkeitsprüfung'!H298),"",'TAB-B. Zulässigkeitsprüfung'!H298)</f>
        <v/>
      </c>
      <c r="N297" s="157"/>
      <c r="O297" s="151">
        <f t="shared" si="74"/>
        <v>0</v>
      </c>
      <c r="P297" s="153" t="str">
        <f t="shared" si="70"/>
        <v/>
      </c>
      <c r="Q297" s="101" t="str">
        <f t="shared" si="75"/>
        <v/>
      </c>
      <c r="R297" s="150" t="str">
        <f t="shared" si="76"/>
        <v/>
      </c>
      <c r="S297" s="158" t="str">
        <f t="shared" si="71"/>
        <v/>
      </c>
      <c r="T297" s="153">
        <f t="shared" si="77"/>
        <v>0</v>
      </c>
      <c r="U297" s="161" t="str">
        <f t="shared" si="78"/>
        <v/>
      </c>
      <c r="V297" s="162"/>
      <c r="W297" s="123"/>
      <c r="X297" s="122"/>
    </row>
    <row r="298" spans="1:24" x14ac:dyDescent="0.2">
      <c r="A298" s="102" t="str">
        <f>IF(ISBLANK('TAB-B. Zulässigkeitsprüfung'!A299),"",'TAB-B. Zulässigkeitsprüfung'!A299)</f>
        <v/>
      </c>
      <c r="B298" s="147" t="str">
        <f>IF(ISBLANK('TAB-B. Zulässigkeitsprüfung'!C299),"",'TAB-B. Zulässigkeitsprüfung'!C299)</f>
        <v/>
      </c>
      <c r="C298" s="148" t="str">
        <f>IF(ISBLANK('TAB-B. Zulässigkeitsprüfung'!D299),"",'TAB-B. Zulässigkeitsprüfung'!D299)</f>
        <v/>
      </c>
      <c r="D298" s="179"/>
      <c r="E298" s="147" t="str">
        <f t="shared" si="72"/>
        <v/>
      </c>
      <c r="F298" s="148" t="str">
        <f t="shared" si="73"/>
        <v/>
      </c>
      <c r="G298" s="149"/>
      <c r="H298" s="150" t="str">
        <f t="shared" si="66"/>
        <v/>
      </c>
      <c r="I298" s="151" t="str">
        <f t="shared" si="67"/>
        <v/>
      </c>
      <c r="J298" s="152" t="str">
        <f t="shared" si="68"/>
        <v/>
      </c>
      <c r="K298" s="153" t="str">
        <f t="shared" si="69"/>
        <v/>
      </c>
      <c r="L298" s="154" t="str">
        <f>IF(ISBLANK('TAB-B. Zulässigkeitsprüfung'!G299),"",'TAB-B. Zulässigkeitsprüfung'!G299)</f>
        <v/>
      </c>
      <c r="M298" s="155" t="str">
        <f>IF(ISBLANK('TAB-B. Zulässigkeitsprüfung'!H299),"",'TAB-B. Zulässigkeitsprüfung'!H299)</f>
        <v/>
      </c>
      <c r="N298" s="157"/>
      <c r="O298" s="151">
        <f t="shared" si="74"/>
        <v>0</v>
      </c>
      <c r="P298" s="153" t="str">
        <f t="shared" si="70"/>
        <v/>
      </c>
      <c r="Q298" s="101" t="str">
        <f t="shared" si="75"/>
        <v/>
      </c>
      <c r="R298" s="150" t="str">
        <f t="shared" si="76"/>
        <v/>
      </c>
      <c r="S298" s="158" t="str">
        <f t="shared" si="71"/>
        <v/>
      </c>
      <c r="T298" s="153">
        <f t="shared" si="77"/>
        <v>0</v>
      </c>
      <c r="U298" s="161" t="str">
        <f t="shared" si="78"/>
        <v/>
      </c>
      <c r="V298" s="162"/>
      <c r="W298" s="123"/>
      <c r="X298" s="122"/>
    </row>
    <row r="299" spans="1:24" x14ac:dyDescent="0.2">
      <c r="A299" s="102" t="str">
        <f>IF(ISBLANK('TAB-B. Zulässigkeitsprüfung'!A300),"",'TAB-B. Zulässigkeitsprüfung'!A300)</f>
        <v/>
      </c>
      <c r="B299" s="147" t="str">
        <f>IF(ISBLANK('TAB-B. Zulässigkeitsprüfung'!C300),"",'TAB-B. Zulässigkeitsprüfung'!C300)</f>
        <v/>
      </c>
      <c r="C299" s="148" t="str">
        <f>IF(ISBLANK('TAB-B. Zulässigkeitsprüfung'!D300),"",'TAB-B. Zulässigkeitsprüfung'!D300)</f>
        <v/>
      </c>
      <c r="D299" s="179"/>
      <c r="E299" s="147" t="str">
        <f t="shared" si="72"/>
        <v/>
      </c>
      <c r="F299" s="148" t="str">
        <f t="shared" si="73"/>
        <v/>
      </c>
      <c r="G299" s="149"/>
      <c r="H299" s="150" t="str">
        <f t="shared" si="66"/>
        <v/>
      </c>
      <c r="I299" s="151" t="str">
        <f t="shared" si="67"/>
        <v/>
      </c>
      <c r="J299" s="152" t="str">
        <f t="shared" si="68"/>
        <v/>
      </c>
      <c r="K299" s="153" t="str">
        <f t="shared" si="69"/>
        <v/>
      </c>
      <c r="L299" s="154" t="str">
        <f>IF(ISBLANK('TAB-B. Zulässigkeitsprüfung'!G300),"",'TAB-B. Zulässigkeitsprüfung'!G300)</f>
        <v/>
      </c>
      <c r="M299" s="155" t="str">
        <f>IF(ISBLANK('TAB-B. Zulässigkeitsprüfung'!H300),"",'TAB-B. Zulässigkeitsprüfung'!H300)</f>
        <v/>
      </c>
      <c r="N299" s="157"/>
      <c r="O299" s="151">
        <f t="shared" si="74"/>
        <v>0</v>
      </c>
      <c r="P299" s="153" t="str">
        <f t="shared" si="70"/>
        <v/>
      </c>
      <c r="Q299" s="101" t="str">
        <f t="shared" si="75"/>
        <v/>
      </c>
      <c r="R299" s="150" t="str">
        <f t="shared" si="76"/>
        <v/>
      </c>
      <c r="S299" s="158" t="str">
        <f t="shared" si="71"/>
        <v/>
      </c>
      <c r="T299" s="153">
        <f t="shared" si="77"/>
        <v>0</v>
      </c>
      <c r="U299" s="161" t="str">
        <f t="shared" si="78"/>
        <v/>
      </c>
      <c r="V299" s="162"/>
      <c r="W299" s="123"/>
      <c r="X299" s="122"/>
    </row>
    <row r="300" spans="1:24" x14ac:dyDescent="0.2">
      <c r="A300" s="102" t="str">
        <f>IF(ISBLANK('TAB-B. Zulässigkeitsprüfung'!A301),"",'TAB-B. Zulässigkeitsprüfung'!A301)</f>
        <v/>
      </c>
      <c r="B300" s="147" t="str">
        <f>IF(ISBLANK('TAB-B. Zulässigkeitsprüfung'!C301),"",'TAB-B. Zulässigkeitsprüfung'!C301)</f>
        <v/>
      </c>
      <c r="C300" s="148" t="str">
        <f>IF(ISBLANK('TAB-B. Zulässigkeitsprüfung'!D301),"",'TAB-B. Zulässigkeitsprüfung'!D301)</f>
        <v/>
      </c>
      <c r="D300" s="179"/>
      <c r="E300" s="147" t="str">
        <f t="shared" si="72"/>
        <v/>
      </c>
      <c r="F300" s="148" t="str">
        <f t="shared" si="73"/>
        <v/>
      </c>
      <c r="G300" s="149"/>
      <c r="H300" s="150" t="str">
        <f t="shared" si="66"/>
        <v/>
      </c>
      <c r="I300" s="151" t="str">
        <f t="shared" si="67"/>
        <v/>
      </c>
      <c r="J300" s="152" t="str">
        <f t="shared" si="68"/>
        <v/>
      </c>
      <c r="K300" s="153" t="str">
        <f t="shared" si="69"/>
        <v/>
      </c>
      <c r="L300" s="154" t="str">
        <f>IF(ISBLANK('TAB-B. Zulässigkeitsprüfung'!G301),"",'TAB-B. Zulässigkeitsprüfung'!G301)</f>
        <v/>
      </c>
      <c r="M300" s="155" t="str">
        <f>IF(ISBLANK('TAB-B. Zulässigkeitsprüfung'!H301),"",'TAB-B. Zulässigkeitsprüfung'!H301)</f>
        <v/>
      </c>
      <c r="N300" s="157"/>
      <c r="O300" s="151">
        <f t="shared" si="74"/>
        <v>0</v>
      </c>
      <c r="P300" s="153" t="str">
        <f t="shared" si="70"/>
        <v/>
      </c>
      <c r="Q300" s="101" t="str">
        <f t="shared" si="75"/>
        <v/>
      </c>
      <c r="R300" s="150" t="str">
        <f t="shared" si="76"/>
        <v/>
      </c>
      <c r="S300" s="158" t="str">
        <f t="shared" si="71"/>
        <v/>
      </c>
      <c r="T300" s="153">
        <f t="shared" si="77"/>
        <v>0</v>
      </c>
      <c r="U300" s="161" t="str">
        <f t="shared" si="78"/>
        <v/>
      </c>
      <c r="V300" s="162"/>
      <c r="W300" s="123"/>
      <c r="X300" s="122"/>
    </row>
    <row r="301" spans="1:24" x14ac:dyDescent="0.2">
      <c r="A301" s="102" t="str">
        <f>IF(ISBLANK('TAB-B. Zulässigkeitsprüfung'!A302),"",'TAB-B. Zulässigkeitsprüfung'!A302)</f>
        <v/>
      </c>
      <c r="B301" s="147" t="str">
        <f>IF(ISBLANK('TAB-B. Zulässigkeitsprüfung'!C302),"",'TAB-B. Zulässigkeitsprüfung'!C302)</f>
        <v/>
      </c>
      <c r="C301" s="148" t="str">
        <f>IF(ISBLANK('TAB-B. Zulässigkeitsprüfung'!D302),"",'TAB-B. Zulässigkeitsprüfung'!D302)</f>
        <v/>
      </c>
      <c r="D301" s="179"/>
      <c r="E301" s="147" t="str">
        <f t="shared" si="72"/>
        <v/>
      </c>
      <c r="F301" s="148" t="str">
        <f t="shared" si="73"/>
        <v/>
      </c>
      <c r="G301" s="149"/>
      <c r="H301" s="150" t="str">
        <f t="shared" si="66"/>
        <v/>
      </c>
      <c r="I301" s="151" t="str">
        <f t="shared" si="67"/>
        <v/>
      </c>
      <c r="J301" s="152" t="str">
        <f t="shared" si="68"/>
        <v/>
      </c>
      <c r="K301" s="153" t="str">
        <f t="shared" si="69"/>
        <v/>
      </c>
      <c r="L301" s="154" t="str">
        <f>IF(ISBLANK('TAB-B. Zulässigkeitsprüfung'!G302),"",'TAB-B. Zulässigkeitsprüfung'!G302)</f>
        <v/>
      </c>
      <c r="M301" s="155" t="str">
        <f>IF(ISBLANK('TAB-B. Zulässigkeitsprüfung'!H302),"",'TAB-B. Zulässigkeitsprüfung'!H302)</f>
        <v/>
      </c>
      <c r="N301" s="157"/>
      <c r="O301" s="151">
        <f t="shared" si="74"/>
        <v>0</v>
      </c>
      <c r="P301" s="153" t="str">
        <f t="shared" si="70"/>
        <v/>
      </c>
      <c r="Q301" s="101" t="str">
        <f t="shared" si="75"/>
        <v/>
      </c>
      <c r="R301" s="150" t="str">
        <f t="shared" si="76"/>
        <v/>
      </c>
      <c r="S301" s="158" t="str">
        <f t="shared" si="71"/>
        <v/>
      </c>
      <c r="T301" s="153">
        <f t="shared" si="77"/>
        <v>0</v>
      </c>
      <c r="U301" s="161" t="str">
        <f t="shared" si="78"/>
        <v/>
      </c>
      <c r="V301" s="162"/>
      <c r="W301" s="123"/>
      <c r="X301" s="122"/>
    </row>
    <row r="302" spans="1:24" x14ac:dyDescent="0.2">
      <c r="A302" s="102" t="str">
        <f>IF(ISBLANK('TAB-B. Zulässigkeitsprüfung'!A303),"",'TAB-B. Zulässigkeitsprüfung'!A303)</f>
        <v/>
      </c>
      <c r="B302" s="147" t="str">
        <f>IF(ISBLANK('TAB-B. Zulässigkeitsprüfung'!C303),"",'TAB-B. Zulässigkeitsprüfung'!C303)</f>
        <v/>
      </c>
      <c r="C302" s="148" t="str">
        <f>IF(ISBLANK('TAB-B. Zulässigkeitsprüfung'!D303),"",'TAB-B. Zulässigkeitsprüfung'!D303)</f>
        <v/>
      </c>
      <c r="D302" s="179"/>
      <c r="E302" s="147" t="str">
        <f t="shared" si="72"/>
        <v/>
      </c>
      <c r="F302" s="148" t="str">
        <f t="shared" si="73"/>
        <v/>
      </c>
      <c r="G302" s="149"/>
      <c r="H302" s="150" t="str">
        <f t="shared" si="66"/>
        <v/>
      </c>
      <c r="I302" s="151" t="str">
        <f t="shared" si="67"/>
        <v/>
      </c>
      <c r="J302" s="152" t="str">
        <f t="shared" si="68"/>
        <v/>
      </c>
      <c r="K302" s="153" t="str">
        <f t="shared" si="69"/>
        <v/>
      </c>
      <c r="L302" s="154" t="str">
        <f>IF(ISBLANK('TAB-B. Zulässigkeitsprüfung'!G303),"",'TAB-B. Zulässigkeitsprüfung'!G303)</f>
        <v/>
      </c>
      <c r="M302" s="155" t="str">
        <f>IF(ISBLANK('TAB-B. Zulässigkeitsprüfung'!H303),"",'TAB-B. Zulässigkeitsprüfung'!H303)</f>
        <v/>
      </c>
      <c r="N302" s="157"/>
      <c r="O302" s="151">
        <f t="shared" si="74"/>
        <v>0</v>
      </c>
      <c r="P302" s="153" t="str">
        <f t="shared" si="70"/>
        <v/>
      </c>
      <c r="Q302" s="101" t="str">
        <f t="shared" si="75"/>
        <v/>
      </c>
      <c r="R302" s="150" t="str">
        <f t="shared" si="76"/>
        <v/>
      </c>
      <c r="S302" s="158" t="str">
        <f t="shared" si="71"/>
        <v/>
      </c>
      <c r="T302" s="153">
        <f t="shared" si="77"/>
        <v>0</v>
      </c>
      <c r="U302" s="161" t="str">
        <f t="shared" si="78"/>
        <v/>
      </c>
      <c r="V302" s="162"/>
      <c r="W302" s="123"/>
      <c r="X302" s="122"/>
    </row>
    <row r="303" spans="1:24" x14ac:dyDescent="0.2">
      <c r="A303" s="102" t="str">
        <f>IF(ISBLANK('TAB-B. Zulässigkeitsprüfung'!A304),"",'TAB-B. Zulässigkeitsprüfung'!A304)</f>
        <v/>
      </c>
      <c r="B303" s="147" t="str">
        <f>IF(ISBLANK('TAB-B. Zulässigkeitsprüfung'!C304),"",'TAB-B. Zulässigkeitsprüfung'!C304)</f>
        <v/>
      </c>
      <c r="C303" s="148" t="str">
        <f>IF(ISBLANK('TAB-B. Zulässigkeitsprüfung'!D304),"",'TAB-B. Zulässigkeitsprüfung'!D304)</f>
        <v/>
      </c>
      <c r="D303" s="179"/>
      <c r="E303" s="147" t="str">
        <f t="shared" si="72"/>
        <v/>
      </c>
      <c r="F303" s="148" t="str">
        <f t="shared" si="73"/>
        <v/>
      </c>
      <c r="G303" s="149"/>
      <c r="H303" s="150" t="str">
        <f t="shared" si="66"/>
        <v/>
      </c>
      <c r="I303" s="151" t="str">
        <f t="shared" si="67"/>
        <v/>
      </c>
      <c r="J303" s="152" t="str">
        <f t="shared" si="68"/>
        <v/>
      </c>
      <c r="K303" s="153" t="str">
        <f t="shared" si="69"/>
        <v/>
      </c>
      <c r="L303" s="154" t="str">
        <f>IF(ISBLANK('TAB-B. Zulässigkeitsprüfung'!G304),"",'TAB-B. Zulässigkeitsprüfung'!G304)</f>
        <v/>
      </c>
      <c r="M303" s="155" t="str">
        <f>IF(ISBLANK('TAB-B. Zulässigkeitsprüfung'!H304),"",'TAB-B. Zulässigkeitsprüfung'!H304)</f>
        <v/>
      </c>
      <c r="N303" s="157"/>
      <c r="O303" s="151">
        <f t="shared" si="74"/>
        <v>0</v>
      </c>
      <c r="P303" s="153" t="str">
        <f t="shared" si="70"/>
        <v/>
      </c>
      <c r="Q303" s="101" t="str">
        <f t="shared" si="75"/>
        <v/>
      </c>
      <c r="R303" s="150" t="str">
        <f t="shared" si="76"/>
        <v/>
      </c>
      <c r="S303" s="158" t="str">
        <f t="shared" si="71"/>
        <v/>
      </c>
      <c r="T303" s="153">
        <f t="shared" si="77"/>
        <v>0</v>
      </c>
      <c r="U303" s="161" t="str">
        <f t="shared" si="78"/>
        <v/>
      </c>
      <c r="V303" s="162"/>
      <c r="W303" s="123"/>
      <c r="X303" s="122"/>
    </row>
    <row r="304" spans="1:24" x14ac:dyDescent="0.2">
      <c r="A304" s="102" t="str">
        <f>IF(ISBLANK('TAB-B. Zulässigkeitsprüfung'!A305),"",'TAB-B. Zulässigkeitsprüfung'!A305)</f>
        <v/>
      </c>
      <c r="B304" s="147" t="str">
        <f>IF(ISBLANK('TAB-B. Zulässigkeitsprüfung'!C305),"",'TAB-B. Zulässigkeitsprüfung'!C305)</f>
        <v/>
      </c>
      <c r="C304" s="148" t="str">
        <f>IF(ISBLANK('TAB-B. Zulässigkeitsprüfung'!D305),"",'TAB-B. Zulässigkeitsprüfung'!D305)</f>
        <v/>
      </c>
      <c r="D304" s="179"/>
      <c r="E304" s="147" t="str">
        <f t="shared" si="72"/>
        <v/>
      </c>
      <c r="F304" s="148" t="str">
        <f t="shared" si="73"/>
        <v/>
      </c>
      <c r="G304" s="149"/>
      <c r="H304" s="150" t="str">
        <f t="shared" si="66"/>
        <v/>
      </c>
      <c r="I304" s="151" t="str">
        <f t="shared" si="67"/>
        <v/>
      </c>
      <c r="J304" s="152" t="str">
        <f t="shared" si="68"/>
        <v/>
      </c>
      <c r="K304" s="153" t="str">
        <f t="shared" si="69"/>
        <v/>
      </c>
      <c r="L304" s="154" t="str">
        <f>IF(ISBLANK('TAB-B. Zulässigkeitsprüfung'!G305),"",'TAB-B. Zulässigkeitsprüfung'!G305)</f>
        <v/>
      </c>
      <c r="M304" s="155" t="str">
        <f>IF(ISBLANK('TAB-B. Zulässigkeitsprüfung'!H305),"",'TAB-B. Zulässigkeitsprüfung'!H305)</f>
        <v/>
      </c>
      <c r="N304" s="157"/>
      <c r="O304" s="151">
        <f t="shared" si="74"/>
        <v>0</v>
      </c>
      <c r="P304" s="153" t="str">
        <f t="shared" si="70"/>
        <v/>
      </c>
      <c r="Q304" s="101" t="str">
        <f t="shared" si="75"/>
        <v/>
      </c>
      <c r="R304" s="150" t="str">
        <f t="shared" si="76"/>
        <v/>
      </c>
      <c r="S304" s="158" t="str">
        <f t="shared" si="71"/>
        <v/>
      </c>
      <c r="T304" s="153">
        <f t="shared" si="77"/>
        <v>0</v>
      </c>
      <c r="U304" s="161" t="str">
        <f t="shared" si="78"/>
        <v/>
      </c>
      <c r="V304" s="162"/>
      <c r="W304" s="123"/>
      <c r="X304" s="122"/>
    </row>
    <row r="305" spans="1:24" x14ac:dyDescent="0.2">
      <c r="A305" s="102" t="str">
        <f>IF(ISBLANK('TAB-B. Zulässigkeitsprüfung'!A306),"",'TAB-B. Zulässigkeitsprüfung'!A306)</f>
        <v/>
      </c>
      <c r="B305" s="147" t="str">
        <f>IF(ISBLANK('TAB-B. Zulässigkeitsprüfung'!C306),"",'TAB-B. Zulässigkeitsprüfung'!C306)</f>
        <v/>
      </c>
      <c r="C305" s="148" t="str">
        <f>IF(ISBLANK('TAB-B. Zulässigkeitsprüfung'!D306),"",'TAB-B. Zulässigkeitsprüfung'!D306)</f>
        <v/>
      </c>
      <c r="D305" s="179"/>
      <c r="E305" s="147" t="str">
        <f t="shared" si="72"/>
        <v/>
      </c>
      <c r="F305" s="148" t="str">
        <f t="shared" si="73"/>
        <v/>
      </c>
      <c r="G305" s="149"/>
      <c r="H305" s="150" t="str">
        <f t="shared" si="66"/>
        <v/>
      </c>
      <c r="I305" s="151" t="str">
        <f t="shared" si="67"/>
        <v/>
      </c>
      <c r="J305" s="152" t="str">
        <f t="shared" si="68"/>
        <v/>
      </c>
      <c r="K305" s="153" t="str">
        <f t="shared" si="69"/>
        <v/>
      </c>
      <c r="L305" s="154" t="str">
        <f>IF(ISBLANK('TAB-B. Zulässigkeitsprüfung'!G306),"",'TAB-B. Zulässigkeitsprüfung'!G306)</f>
        <v/>
      </c>
      <c r="M305" s="155" t="str">
        <f>IF(ISBLANK('TAB-B. Zulässigkeitsprüfung'!H306),"",'TAB-B. Zulässigkeitsprüfung'!H306)</f>
        <v/>
      </c>
      <c r="N305" s="157"/>
      <c r="O305" s="151">
        <f t="shared" si="74"/>
        <v>0</v>
      </c>
      <c r="P305" s="153" t="str">
        <f t="shared" si="70"/>
        <v/>
      </c>
      <c r="Q305" s="101" t="str">
        <f t="shared" si="75"/>
        <v/>
      </c>
      <c r="R305" s="150" t="str">
        <f t="shared" si="76"/>
        <v/>
      </c>
      <c r="S305" s="158" t="str">
        <f t="shared" si="71"/>
        <v/>
      </c>
      <c r="T305" s="153">
        <f t="shared" si="77"/>
        <v>0</v>
      </c>
      <c r="U305" s="161" t="str">
        <f t="shared" si="78"/>
        <v/>
      </c>
      <c r="V305" s="162"/>
      <c r="W305" s="123"/>
      <c r="X305" s="122"/>
    </row>
    <row r="306" spans="1:24" x14ac:dyDescent="0.2">
      <c r="A306" s="102" t="str">
        <f>IF(ISBLANK('TAB-B. Zulässigkeitsprüfung'!A307),"",'TAB-B. Zulässigkeitsprüfung'!A307)</f>
        <v/>
      </c>
      <c r="B306" s="147" t="str">
        <f>IF(ISBLANK('TAB-B. Zulässigkeitsprüfung'!C307),"",'TAB-B. Zulässigkeitsprüfung'!C307)</f>
        <v/>
      </c>
      <c r="C306" s="148" t="str">
        <f>IF(ISBLANK('TAB-B. Zulässigkeitsprüfung'!D307),"",'TAB-B. Zulässigkeitsprüfung'!D307)</f>
        <v/>
      </c>
      <c r="D306" s="179"/>
      <c r="E306" s="147" t="str">
        <f t="shared" si="72"/>
        <v/>
      </c>
      <c r="F306" s="148" t="str">
        <f t="shared" si="73"/>
        <v/>
      </c>
      <c r="G306" s="149"/>
      <c r="H306" s="150" t="str">
        <f t="shared" si="66"/>
        <v/>
      </c>
      <c r="I306" s="151" t="str">
        <f t="shared" si="67"/>
        <v/>
      </c>
      <c r="J306" s="152" t="str">
        <f t="shared" si="68"/>
        <v/>
      </c>
      <c r="K306" s="153" t="str">
        <f t="shared" si="69"/>
        <v/>
      </c>
      <c r="L306" s="154" t="str">
        <f>IF(ISBLANK('TAB-B. Zulässigkeitsprüfung'!G307),"",'TAB-B. Zulässigkeitsprüfung'!G307)</f>
        <v/>
      </c>
      <c r="M306" s="155" t="str">
        <f>IF(ISBLANK('TAB-B. Zulässigkeitsprüfung'!H307),"",'TAB-B. Zulässigkeitsprüfung'!H307)</f>
        <v/>
      </c>
      <c r="N306" s="157"/>
      <c r="O306" s="151">
        <f t="shared" si="74"/>
        <v>0</v>
      </c>
      <c r="P306" s="153" t="str">
        <f t="shared" si="70"/>
        <v/>
      </c>
      <c r="Q306" s="101" t="str">
        <f t="shared" si="75"/>
        <v/>
      </c>
      <c r="R306" s="150" t="str">
        <f t="shared" si="76"/>
        <v/>
      </c>
      <c r="S306" s="158" t="str">
        <f t="shared" si="71"/>
        <v/>
      </c>
      <c r="T306" s="153">
        <f t="shared" si="77"/>
        <v>0</v>
      </c>
      <c r="U306" s="161" t="str">
        <f t="shared" si="78"/>
        <v/>
      </c>
      <c r="V306" s="162"/>
      <c r="W306" s="123"/>
      <c r="X306" s="122"/>
    </row>
    <row r="307" spans="1:24" x14ac:dyDescent="0.2">
      <c r="A307" s="102" t="str">
        <f>IF(ISBLANK('TAB-B. Zulässigkeitsprüfung'!A308),"",'TAB-B. Zulässigkeitsprüfung'!A308)</f>
        <v/>
      </c>
      <c r="B307" s="147" t="str">
        <f>IF(ISBLANK('TAB-B. Zulässigkeitsprüfung'!C308),"",'TAB-B. Zulässigkeitsprüfung'!C308)</f>
        <v/>
      </c>
      <c r="C307" s="148" t="str">
        <f>IF(ISBLANK('TAB-B. Zulässigkeitsprüfung'!D308),"",'TAB-B. Zulässigkeitsprüfung'!D308)</f>
        <v/>
      </c>
      <c r="D307" s="179"/>
      <c r="E307" s="147" t="str">
        <f t="shared" si="72"/>
        <v/>
      </c>
      <c r="F307" s="148" t="str">
        <f t="shared" si="73"/>
        <v/>
      </c>
      <c r="G307" s="149"/>
      <c r="H307" s="150" t="str">
        <f t="shared" si="66"/>
        <v/>
      </c>
      <c r="I307" s="151" t="str">
        <f t="shared" si="67"/>
        <v/>
      </c>
      <c r="J307" s="152" t="str">
        <f t="shared" si="68"/>
        <v/>
      </c>
      <c r="K307" s="153" t="str">
        <f t="shared" si="69"/>
        <v/>
      </c>
      <c r="L307" s="154" t="str">
        <f>IF(ISBLANK('TAB-B. Zulässigkeitsprüfung'!G308),"",'TAB-B. Zulässigkeitsprüfung'!G308)</f>
        <v/>
      </c>
      <c r="M307" s="155" t="str">
        <f>IF(ISBLANK('TAB-B. Zulässigkeitsprüfung'!H308),"",'TAB-B. Zulässigkeitsprüfung'!H308)</f>
        <v/>
      </c>
      <c r="N307" s="157"/>
      <c r="O307" s="151">
        <f t="shared" si="74"/>
        <v>0</v>
      </c>
      <c r="P307" s="153" t="str">
        <f t="shared" si="70"/>
        <v/>
      </c>
      <c r="Q307" s="101" t="str">
        <f t="shared" si="75"/>
        <v/>
      </c>
      <c r="R307" s="150" t="str">
        <f t="shared" si="76"/>
        <v/>
      </c>
      <c r="S307" s="158" t="str">
        <f t="shared" si="71"/>
        <v/>
      </c>
      <c r="T307" s="153">
        <f t="shared" si="77"/>
        <v>0</v>
      </c>
      <c r="U307" s="161" t="str">
        <f t="shared" si="78"/>
        <v/>
      </c>
      <c r="V307" s="162"/>
      <c r="W307" s="123"/>
      <c r="X307" s="122"/>
    </row>
    <row r="308" spans="1:24" x14ac:dyDescent="0.2">
      <c r="A308" s="102" t="str">
        <f>IF(ISBLANK('TAB-B. Zulässigkeitsprüfung'!A309),"",'TAB-B. Zulässigkeitsprüfung'!A309)</f>
        <v/>
      </c>
      <c r="B308" s="147" t="str">
        <f>IF(ISBLANK('TAB-B. Zulässigkeitsprüfung'!C309),"",'TAB-B. Zulässigkeitsprüfung'!C309)</f>
        <v/>
      </c>
      <c r="C308" s="148" t="str">
        <f>IF(ISBLANK('TAB-B. Zulässigkeitsprüfung'!D309),"",'TAB-B. Zulässigkeitsprüfung'!D309)</f>
        <v/>
      </c>
      <c r="D308" s="179"/>
      <c r="E308" s="147" t="str">
        <f t="shared" si="72"/>
        <v/>
      </c>
      <c r="F308" s="148" t="str">
        <f t="shared" si="73"/>
        <v/>
      </c>
      <c r="G308" s="149"/>
      <c r="H308" s="150" t="str">
        <f t="shared" ref="H308:H371" si="79">IFERROR(C308+F308,"")</f>
        <v/>
      </c>
      <c r="I308" s="151" t="str">
        <f t="shared" ref="I308:I371" si="80">IFERROR((C308*D308)+(F308*G308),"")</f>
        <v/>
      </c>
      <c r="J308" s="152" t="str">
        <f t="shared" ref="J308:J371" si="81">IFERROR(I308/10000,"")</f>
        <v/>
      </c>
      <c r="K308" s="153" t="str">
        <f t="shared" ref="K308:K371" si="82">IFERROR(I308*$I$10,"")</f>
        <v/>
      </c>
      <c r="L308" s="154" t="str">
        <f>IF(ISBLANK('TAB-B. Zulässigkeitsprüfung'!G309),"",'TAB-B. Zulässigkeitsprüfung'!G309)</f>
        <v/>
      </c>
      <c r="M308" s="155" t="str">
        <f>IF(ISBLANK('TAB-B. Zulässigkeitsprüfung'!H309),"",'TAB-B. Zulässigkeitsprüfung'!H309)</f>
        <v/>
      </c>
      <c r="N308" s="157"/>
      <c r="O308" s="151">
        <f t="shared" si="74"/>
        <v>0</v>
      </c>
      <c r="P308" s="153" t="str">
        <f t="shared" ref="P308:P371" si="83">IFERROR(O308*M308,"")</f>
        <v/>
      </c>
      <c r="Q308" s="101" t="str">
        <f t="shared" si="75"/>
        <v/>
      </c>
      <c r="R308" s="150" t="str">
        <f t="shared" si="76"/>
        <v/>
      </c>
      <c r="S308" s="158" t="str">
        <f t="shared" ref="S308:S371" si="84">IFERROR(IF(ISNUMBER(SEARCH("z = 10",$I$8)),-77.5339260435711*LN(R308) + 509.962584823391,IF(ISNUMBER(SEARCH("z = 5",$I$8)),-69.8967505634618*LN(R308) + 439.365954460171,IF(ISNUMBER(SEARCH("z = 2",$I$8)),--56.8465017510169*LN(R308) + 337.287392223188,IF(ISNUMBER(SEARCH("z = 1",$I$8)),-46.1392672094508*LN(R308) + 258.848700221879,IF(ISNUMBER(SEARCH("z = 0.5",$I$8)),-33.5280268973184*LN(R308) + 178.155784539652))))),"")</f>
        <v/>
      </c>
      <c r="T308" s="153">
        <f t="shared" si="77"/>
        <v>0</v>
      </c>
      <c r="U308" s="161" t="str">
        <f t="shared" si="78"/>
        <v/>
      </c>
      <c r="V308" s="162"/>
      <c r="W308" s="123"/>
      <c r="X308" s="122"/>
    </row>
    <row r="309" spans="1:24" x14ac:dyDescent="0.2">
      <c r="A309" s="102" t="str">
        <f>IF(ISBLANK('TAB-B. Zulässigkeitsprüfung'!A310),"",'TAB-B. Zulässigkeitsprüfung'!A310)</f>
        <v/>
      </c>
      <c r="B309" s="147" t="str">
        <f>IF(ISBLANK('TAB-B. Zulässigkeitsprüfung'!C310),"",'TAB-B. Zulässigkeitsprüfung'!C310)</f>
        <v/>
      </c>
      <c r="C309" s="148" t="str">
        <f>IF(ISBLANK('TAB-B. Zulässigkeitsprüfung'!D310),"",'TAB-B. Zulässigkeitsprüfung'!D310)</f>
        <v/>
      </c>
      <c r="D309" s="179"/>
      <c r="E309" s="147" t="str">
        <f t="shared" si="72"/>
        <v/>
      </c>
      <c r="F309" s="148" t="str">
        <f t="shared" si="73"/>
        <v/>
      </c>
      <c r="G309" s="149"/>
      <c r="H309" s="150" t="str">
        <f t="shared" si="79"/>
        <v/>
      </c>
      <c r="I309" s="151" t="str">
        <f t="shared" si="80"/>
        <v/>
      </c>
      <c r="J309" s="152" t="str">
        <f t="shared" si="81"/>
        <v/>
      </c>
      <c r="K309" s="153" t="str">
        <f t="shared" si="82"/>
        <v/>
      </c>
      <c r="L309" s="154" t="str">
        <f>IF(ISBLANK('TAB-B. Zulässigkeitsprüfung'!G310),"",'TAB-B. Zulässigkeitsprüfung'!G310)</f>
        <v/>
      </c>
      <c r="M309" s="155" t="str">
        <f>IF(ISBLANK('TAB-B. Zulässigkeitsprüfung'!H310),"",'TAB-B. Zulässigkeitsprüfung'!H310)</f>
        <v/>
      </c>
      <c r="N309" s="157"/>
      <c r="O309" s="151">
        <f t="shared" si="74"/>
        <v>0</v>
      </c>
      <c r="P309" s="153" t="str">
        <f t="shared" si="83"/>
        <v/>
      </c>
      <c r="Q309" s="101" t="str">
        <f t="shared" si="75"/>
        <v/>
      </c>
      <c r="R309" s="150" t="str">
        <f t="shared" si="76"/>
        <v/>
      </c>
      <c r="S309" s="158" t="str">
        <f t="shared" si="84"/>
        <v/>
      </c>
      <c r="T309" s="153">
        <f t="shared" si="77"/>
        <v>0</v>
      </c>
      <c r="U309" s="161" t="str">
        <f t="shared" si="78"/>
        <v/>
      </c>
      <c r="V309" s="162"/>
      <c r="W309" s="123"/>
      <c r="X309" s="122"/>
    </row>
    <row r="310" spans="1:24" x14ac:dyDescent="0.2">
      <c r="A310" s="102" t="str">
        <f>IF(ISBLANK('TAB-B. Zulässigkeitsprüfung'!A311),"",'TAB-B. Zulässigkeitsprüfung'!A311)</f>
        <v/>
      </c>
      <c r="B310" s="147" t="str">
        <f>IF(ISBLANK('TAB-B. Zulässigkeitsprüfung'!C311),"",'TAB-B. Zulässigkeitsprüfung'!C311)</f>
        <v/>
      </c>
      <c r="C310" s="148" t="str">
        <f>IF(ISBLANK('TAB-B. Zulässigkeitsprüfung'!D311),"",'TAB-B. Zulässigkeitsprüfung'!D311)</f>
        <v/>
      </c>
      <c r="D310" s="179"/>
      <c r="E310" s="147" t="str">
        <f t="shared" ref="E310:E373" si="85">IF(ISBLANK(L310),"",L310)</f>
        <v/>
      </c>
      <c r="F310" s="148" t="str">
        <f t="shared" ref="F310:F373" si="86">M310</f>
        <v/>
      </c>
      <c r="G310" s="149"/>
      <c r="H310" s="150" t="str">
        <f t="shared" si="79"/>
        <v/>
      </c>
      <c r="I310" s="151" t="str">
        <f t="shared" si="80"/>
        <v/>
      </c>
      <c r="J310" s="152" t="str">
        <f t="shared" si="81"/>
        <v/>
      </c>
      <c r="K310" s="153" t="str">
        <f t="shared" si="82"/>
        <v/>
      </c>
      <c r="L310" s="154" t="str">
        <f>IF(ISBLANK('TAB-B. Zulässigkeitsprüfung'!G311),"",'TAB-B. Zulässigkeitsprüfung'!G311)</f>
        <v/>
      </c>
      <c r="M310" s="155" t="str">
        <f>IF(ISBLANK('TAB-B. Zulässigkeitsprüfung'!H311),"",'TAB-B. Zulässigkeitsprüfung'!H311)</f>
        <v/>
      </c>
      <c r="N310" s="157"/>
      <c r="O310" s="151">
        <f t="shared" ref="O310:O373" si="87">N310/60</f>
        <v>0</v>
      </c>
      <c r="P310" s="153" t="str">
        <f t="shared" si="83"/>
        <v/>
      </c>
      <c r="Q310" s="101" t="str">
        <f t="shared" ref="Q310:Q373" si="88">IF(ISBLANK(N310),"",IF(K310&lt;=P310,"genügt","Retentionsvolumen nötig"))</f>
        <v/>
      </c>
      <c r="R310" s="150" t="str">
        <f t="shared" ref="R310:R373" si="89">IFERROR(P310/J310,"")</f>
        <v/>
      </c>
      <c r="S310" s="158" t="str">
        <f t="shared" si="84"/>
        <v/>
      </c>
      <c r="T310" s="153">
        <f t="shared" ref="T310:T373" si="90">IFERROR(J310*S310,0)</f>
        <v>0</v>
      </c>
      <c r="U310" s="161" t="str">
        <f t="shared" ref="U310:U373" si="91">IF(ISBLANK(N310),"",IF(K310&lt;=P310,"genügt","Detaildimensionierung nötig"))</f>
        <v/>
      </c>
      <c r="V310" s="162"/>
      <c r="W310" s="123"/>
      <c r="X310" s="122"/>
    </row>
    <row r="311" spans="1:24" x14ac:dyDescent="0.2">
      <c r="A311" s="102" t="str">
        <f>IF(ISBLANK('TAB-B. Zulässigkeitsprüfung'!A312),"",'TAB-B. Zulässigkeitsprüfung'!A312)</f>
        <v/>
      </c>
      <c r="B311" s="147" t="str">
        <f>IF(ISBLANK('TAB-B. Zulässigkeitsprüfung'!C312),"",'TAB-B. Zulässigkeitsprüfung'!C312)</f>
        <v/>
      </c>
      <c r="C311" s="148" t="str">
        <f>IF(ISBLANK('TAB-B. Zulässigkeitsprüfung'!D312),"",'TAB-B. Zulässigkeitsprüfung'!D312)</f>
        <v/>
      </c>
      <c r="D311" s="179"/>
      <c r="E311" s="147" t="str">
        <f t="shared" si="85"/>
        <v/>
      </c>
      <c r="F311" s="148" t="str">
        <f t="shared" si="86"/>
        <v/>
      </c>
      <c r="G311" s="149"/>
      <c r="H311" s="150" t="str">
        <f t="shared" si="79"/>
        <v/>
      </c>
      <c r="I311" s="151" t="str">
        <f t="shared" si="80"/>
        <v/>
      </c>
      <c r="J311" s="152" t="str">
        <f t="shared" si="81"/>
        <v/>
      </c>
      <c r="K311" s="153" t="str">
        <f t="shared" si="82"/>
        <v/>
      </c>
      <c r="L311" s="154" t="str">
        <f>IF(ISBLANK('TAB-B. Zulässigkeitsprüfung'!G312),"",'TAB-B. Zulässigkeitsprüfung'!G312)</f>
        <v/>
      </c>
      <c r="M311" s="155" t="str">
        <f>IF(ISBLANK('TAB-B. Zulässigkeitsprüfung'!H312),"",'TAB-B. Zulässigkeitsprüfung'!H312)</f>
        <v/>
      </c>
      <c r="N311" s="157"/>
      <c r="O311" s="151">
        <f t="shared" si="87"/>
        <v>0</v>
      </c>
      <c r="P311" s="153" t="str">
        <f t="shared" si="83"/>
        <v/>
      </c>
      <c r="Q311" s="101" t="str">
        <f t="shared" si="88"/>
        <v/>
      </c>
      <c r="R311" s="150" t="str">
        <f t="shared" si="89"/>
        <v/>
      </c>
      <c r="S311" s="158" t="str">
        <f t="shared" si="84"/>
        <v/>
      </c>
      <c r="T311" s="153">
        <f t="shared" si="90"/>
        <v>0</v>
      </c>
      <c r="U311" s="161" t="str">
        <f t="shared" si="91"/>
        <v/>
      </c>
      <c r="V311" s="162"/>
      <c r="W311" s="123"/>
      <c r="X311" s="122"/>
    </row>
    <row r="312" spans="1:24" x14ac:dyDescent="0.2">
      <c r="A312" s="102" t="str">
        <f>IF(ISBLANK('TAB-B. Zulässigkeitsprüfung'!A313),"",'TAB-B. Zulässigkeitsprüfung'!A313)</f>
        <v/>
      </c>
      <c r="B312" s="147" t="str">
        <f>IF(ISBLANK('TAB-B. Zulässigkeitsprüfung'!C313),"",'TAB-B. Zulässigkeitsprüfung'!C313)</f>
        <v/>
      </c>
      <c r="C312" s="148" t="str">
        <f>IF(ISBLANK('TAB-B. Zulässigkeitsprüfung'!D313),"",'TAB-B. Zulässigkeitsprüfung'!D313)</f>
        <v/>
      </c>
      <c r="D312" s="179"/>
      <c r="E312" s="147" t="str">
        <f t="shared" si="85"/>
        <v/>
      </c>
      <c r="F312" s="148" t="str">
        <f t="shared" si="86"/>
        <v/>
      </c>
      <c r="G312" s="149"/>
      <c r="H312" s="150" t="str">
        <f t="shared" si="79"/>
        <v/>
      </c>
      <c r="I312" s="151" t="str">
        <f t="shared" si="80"/>
        <v/>
      </c>
      <c r="J312" s="152" t="str">
        <f t="shared" si="81"/>
        <v/>
      </c>
      <c r="K312" s="153" t="str">
        <f t="shared" si="82"/>
        <v/>
      </c>
      <c r="L312" s="154" t="str">
        <f>IF(ISBLANK('TAB-B. Zulässigkeitsprüfung'!G313),"",'TAB-B. Zulässigkeitsprüfung'!G313)</f>
        <v/>
      </c>
      <c r="M312" s="155" t="str">
        <f>IF(ISBLANK('TAB-B. Zulässigkeitsprüfung'!H313),"",'TAB-B. Zulässigkeitsprüfung'!H313)</f>
        <v/>
      </c>
      <c r="N312" s="157"/>
      <c r="O312" s="151">
        <f t="shared" si="87"/>
        <v>0</v>
      </c>
      <c r="P312" s="153" t="str">
        <f t="shared" si="83"/>
        <v/>
      </c>
      <c r="Q312" s="101" t="str">
        <f t="shared" si="88"/>
        <v/>
      </c>
      <c r="R312" s="150" t="str">
        <f t="shared" si="89"/>
        <v/>
      </c>
      <c r="S312" s="158" t="str">
        <f t="shared" si="84"/>
        <v/>
      </c>
      <c r="T312" s="153">
        <f t="shared" si="90"/>
        <v>0</v>
      </c>
      <c r="U312" s="161" t="str">
        <f t="shared" si="91"/>
        <v/>
      </c>
      <c r="V312" s="162"/>
      <c r="W312" s="123"/>
      <c r="X312" s="122"/>
    </row>
    <row r="313" spans="1:24" x14ac:dyDescent="0.2">
      <c r="A313" s="102" t="str">
        <f>IF(ISBLANK('TAB-B. Zulässigkeitsprüfung'!A314),"",'TAB-B. Zulässigkeitsprüfung'!A314)</f>
        <v/>
      </c>
      <c r="B313" s="147" t="str">
        <f>IF(ISBLANK('TAB-B. Zulässigkeitsprüfung'!C314),"",'TAB-B. Zulässigkeitsprüfung'!C314)</f>
        <v/>
      </c>
      <c r="C313" s="148" t="str">
        <f>IF(ISBLANK('TAB-B. Zulässigkeitsprüfung'!D314),"",'TAB-B. Zulässigkeitsprüfung'!D314)</f>
        <v/>
      </c>
      <c r="D313" s="179"/>
      <c r="E313" s="147" t="str">
        <f t="shared" si="85"/>
        <v/>
      </c>
      <c r="F313" s="148" t="str">
        <f t="shared" si="86"/>
        <v/>
      </c>
      <c r="G313" s="149"/>
      <c r="H313" s="150" t="str">
        <f t="shared" si="79"/>
        <v/>
      </c>
      <c r="I313" s="151" t="str">
        <f t="shared" si="80"/>
        <v/>
      </c>
      <c r="J313" s="152" t="str">
        <f t="shared" si="81"/>
        <v/>
      </c>
      <c r="K313" s="153" t="str">
        <f t="shared" si="82"/>
        <v/>
      </c>
      <c r="L313" s="154" t="str">
        <f>IF(ISBLANK('TAB-B. Zulässigkeitsprüfung'!G314),"",'TAB-B. Zulässigkeitsprüfung'!G314)</f>
        <v/>
      </c>
      <c r="M313" s="155" t="str">
        <f>IF(ISBLANK('TAB-B. Zulässigkeitsprüfung'!H314),"",'TAB-B. Zulässigkeitsprüfung'!H314)</f>
        <v/>
      </c>
      <c r="N313" s="157"/>
      <c r="O313" s="151">
        <f t="shared" si="87"/>
        <v>0</v>
      </c>
      <c r="P313" s="153" t="str">
        <f t="shared" si="83"/>
        <v/>
      </c>
      <c r="Q313" s="101" t="str">
        <f t="shared" si="88"/>
        <v/>
      </c>
      <c r="R313" s="150" t="str">
        <f t="shared" si="89"/>
        <v/>
      </c>
      <c r="S313" s="158" t="str">
        <f t="shared" si="84"/>
        <v/>
      </c>
      <c r="T313" s="153">
        <f t="shared" si="90"/>
        <v>0</v>
      </c>
      <c r="U313" s="161" t="str">
        <f t="shared" si="91"/>
        <v/>
      </c>
      <c r="V313" s="162"/>
      <c r="W313" s="123"/>
      <c r="X313" s="122"/>
    </row>
    <row r="314" spans="1:24" x14ac:dyDescent="0.2">
      <c r="A314" s="102" t="str">
        <f>IF(ISBLANK('TAB-B. Zulässigkeitsprüfung'!A315),"",'TAB-B. Zulässigkeitsprüfung'!A315)</f>
        <v/>
      </c>
      <c r="B314" s="147" t="str">
        <f>IF(ISBLANK('TAB-B. Zulässigkeitsprüfung'!C315),"",'TAB-B. Zulässigkeitsprüfung'!C315)</f>
        <v/>
      </c>
      <c r="C314" s="148" t="str">
        <f>IF(ISBLANK('TAB-B. Zulässigkeitsprüfung'!D315),"",'TAB-B. Zulässigkeitsprüfung'!D315)</f>
        <v/>
      </c>
      <c r="D314" s="179"/>
      <c r="E314" s="147" t="str">
        <f t="shared" si="85"/>
        <v/>
      </c>
      <c r="F314" s="148" t="str">
        <f t="shared" si="86"/>
        <v/>
      </c>
      <c r="G314" s="149"/>
      <c r="H314" s="150" t="str">
        <f t="shared" si="79"/>
        <v/>
      </c>
      <c r="I314" s="151" t="str">
        <f t="shared" si="80"/>
        <v/>
      </c>
      <c r="J314" s="152" t="str">
        <f t="shared" si="81"/>
        <v/>
      </c>
      <c r="K314" s="153" t="str">
        <f t="shared" si="82"/>
        <v/>
      </c>
      <c r="L314" s="154" t="str">
        <f>IF(ISBLANK('TAB-B. Zulässigkeitsprüfung'!G315),"",'TAB-B. Zulässigkeitsprüfung'!G315)</f>
        <v/>
      </c>
      <c r="M314" s="155" t="str">
        <f>IF(ISBLANK('TAB-B. Zulässigkeitsprüfung'!H315),"",'TAB-B. Zulässigkeitsprüfung'!H315)</f>
        <v/>
      </c>
      <c r="N314" s="157"/>
      <c r="O314" s="151">
        <f t="shared" si="87"/>
        <v>0</v>
      </c>
      <c r="P314" s="153" t="str">
        <f t="shared" si="83"/>
        <v/>
      </c>
      <c r="Q314" s="101" t="str">
        <f t="shared" si="88"/>
        <v/>
      </c>
      <c r="R314" s="150" t="str">
        <f t="shared" si="89"/>
        <v/>
      </c>
      <c r="S314" s="158" t="str">
        <f t="shared" si="84"/>
        <v/>
      </c>
      <c r="T314" s="153">
        <f t="shared" si="90"/>
        <v>0</v>
      </c>
      <c r="U314" s="161" t="str">
        <f t="shared" si="91"/>
        <v/>
      </c>
      <c r="V314" s="162"/>
      <c r="W314" s="123"/>
      <c r="X314" s="122"/>
    </row>
    <row r="315" spans="1:24" x14ac:dyDescent="0.2">
      <c r="A315" s="102" t="str">
        <f>IF(ISBLANK('TAB-B. Zulässigkeitsprüfung'!A316),"",'TAB-B. Zulässigkeitsprüfung'!A316)</f>
        <v/>
      </c>
      <c r="B315" s="147" t="str">
        <f>IF(ISBLANK('TAB-B. Zulässigkeitsprüfung'!C316),"",'TAB-B. Zulässigkeitsprüfung'!C316)</f>
        <v/>
      </c>
      <c r="C315" s="148" t="str">
        <f>IF(ISBLANK('TAB-B. Zulässigkeitsprüfung'!D316),"",'TAB-B. Zulässigkeitsprüfung'!D316)</f>
        <v/>
      </c>
      <c r="D315" s="179"/>
      <c r="E315" s="147" t="str">
        <f t="shared" si="85"/>
        <v/>
      </c>
      <c r="F315" s="148" t="str">
        <f t="shared" si="86"/>
        <v/>
      </c>
      <c r="G315" s="149"/>
      <c r="H315" s="150" t="str">
        <f t="shared" si="79"/>
        <v/>
      </c>
      <c r="I315" s="151" t="str">
        <f t="shared" si="80"/>
        <v/>
      </c>
      <c r="J315" s="152" t="str">
        <f t="shared" si="81"/>
        <v/>
      </c>
      <c r="K315" s="153" t="str">
        <f t="shared" si="82"/>
        <v/>
      </c>
      <c r="L315" s="154" t="str">
        <f>IF(ISBLANK('TAB-B. Zulässigkeitsprüfung'!G316),"",'TAB-B. Zulässigkeitsprüfung'!G316)</f>
        <v/>
      </c>
      <c r="M315" s="155" t="str">
        <f>IF(ISBLANK('TAB-B. Zulässigkeitsprüfung'!H316),"",'TAB-B. Zulässigkeitsprüfung'!H316)</f>
        <v/>
      </c>
      <c r="N315" s="157"/>
      <c r="O315" s="151">
        <f t="shared" si="87"/>
        <v>0</v>
      </c>
      <c r="P315" s="153" t="str">
        <f t="shared" si="83"/>
        <v/>
      </c>
      <c r="Q315" s="101" t="str">
        <f t="shared" si="88"/>
        <v/>
      </c>
      <c r="R315" s="150" t="str">
        <f t="shared" si="89"/>
        <v/>
      </c>
      <c r="S315" s="158" t="str">
        <f t="shared" si="84"/>
        <v/>
      </c>
      <c r="T315" s="153">
        <f t="shared" si="90"/>
        <v>0</v>
      </c>
      <c r="U315" s="161" t="str">
        <f t="shared" si="91"/>
        <v/>
      </c>
      <c r="V315" s="162"/>
      <c r="W315" s="123"/>
      <c r="X315" s="122"/>
    </row>
    <row r="316" spans="1:24" x14ac:dyDescent="0.2">
      <c r="A316" s="102" t="str">
        <f>IF(ISBLANK('TAB-B. Zulässigkeitsprüfung'!A317),"",'TAB-B. Zulässigkeitsprüfung'!A317)</f>
        <v/>
      </c>
      <c r="B316" s="147" t="str">
        <f>IF(ISBLANK('TAB-B. Zulässigkeitsprüfung'!C317),"",'TAB-B. Zulässigkeitsprüfung'!C317)</f>
        <v/>
      </c>
      <c r="C316" s="148" t="str">
        <f>IF(ISBLANK('TAB-B. Zulässigkeitsprüfung'!D317),"",'TAB-B. Zulässigkeitsprüfung'!D317)</f>
        <v/>
      </c>
      <c r="D316" s="179"/>
      <c r="E316" s="147" t="str">
        <f t="shared" si="85"/>
        <v/>
      </c>
      <c r="F316" s="148" t="str">
        <f t="shared" si="86"/>
        <v/>
      </c>
      <c r="G316" s="149"/>
      <c r="H316" s="150" t="str">
        <f t="shared" si="79"/>
        <v/>
      </c>
      <c r="I316" s="151" t="str">
        <f t="shared" si="80"/>
        <v/>
      </c>
      <c r="J316" s="152" t="str">
        <f t="shared" si="81"/>
        <v/>
      </c>
      <c r="K316" s="153" t="str">
        <f t="shared" si="82"/>
        <v/>
      </c>
      <c r="L316" s="154" t="str">
        <f>IF(ISBLANK('TAB-B. Zulässigkeitsprüfung'!G317),"",'TAB-B. Zulässigkeitsprüfung'!G317)</f>
        <v/>
      </c>
      <c r="M316" s="155" t="str">
        <f>IF(ISBLANK('TAB-B. Zulässigkeitsprüfung'!H317),"",'TAB-B. Zulässigkeitsprüfung'!H317)</f>
        <v/>
      </c>
      <c r="N316" s="157"/>
      <c r="O316" s="151">
        <f t="shared" si="87"/>
        <v>0</v>
      </c>
      <c r="P316" s="153" t="str">
        <f t="shared" si="83"/>
        <v/>
      </c>
      <c r="Q316" s="101" t="str">
        <f t="shared" si="88"/>
        <v/>
      </c>
      <c r="R316" s="150" t="str">
        <f t="shared" si="89"/>
        <v/>
      </c>
      <c r="S316" s="158" t="str">
        <f t="shared" si="84"/>
        <v/>
      </c>
      <c r="T316" s="153">
        <f t="shared" si="90"/>
        <v>0</v>
      </c>
      <c r="U316" s="161" t="str">
        <f t="shared" si="91"/>
        <v/>
      </c>
      <c r="V316" s="162"/>
      <c r="W316" s="123"/>
      <c r="X316" s="122"/>
    </row>
    <row r="317" spans="1:24" x14ac:dyDescent="0.2">
      <c r="A317" s="102" t="str">
        <f>IF(ISBLANK('TAB-B. Zulässigkeitsprüfung'!A318),"",'TAB-B. Zulässigkeitsprüfung'!A318)</f>
        <v/>
      </c>
      <c r="B317" s="147" t="str">
        <f>IF(ISBLANK('TAB-B. Zulässigkeitsprüfung'!C318),"",'TAB-B. Zulässigkeitsprüfung'!C318)</f>
        <v/>
      </c>
      <c r="C317" s="148" t="str">
        <f>IF(ISBLANK('TAB-B. Zulässigkeitsprüfung'!D318),"",'TAB-B. Zulässigkeitsprüfung'!D318)</f>
        <v/>
      </c>
      <c r="D317" s="179"/>
      <c r="E317" s="147" t="str">
        <f t="shared" si="85"/>
        <v/>
      </c>
      <c r="F317" s="148" t="str">
        <f t="shared" si="86"/>
        <v/>
      </c>
      <c r="G317" s="149"/>
      <c r="H317" s="150" t="str">
        <f t="shared" si="79"/>
        <v/>
      </c>
      <c r="I317" s="151" t="str">
        <f t="shared" si="80"/>
        <v/>
      </c>
      <c r="J317" s="152" t="str">
        <f t="shared" si="81"/>
        <v/>
      </c>
      <c r="K317" s="153" t="str">
        <f t="shared" si="82"/>
        <v/>
      </c>
      <c r="L317" s="154" t="str">
        <f>IF(ISBLANK('TAB-B. Zulässigkeitsprüfung'!G318),"",'TAB-B. Zulässigkeitsprüfung'!G318)</f>
        <v/>
      </c>
      <c r="M317" s="155" t="str">
        <f>IF(ISBLANK('TAB-B. Zulässigkeitsprüfung'!H318),"",'TAB-B. Zulässigkeitsprüfung'!H318)</f>
        <v/>
      </c>
      <c r="N317" s="157"/>
      <c r="O317" s="151">
        <f t="shared" si="87"/>
        <v>0</v>
      </c>
      <c r="P317" s="153" t="str">
        <f t="shared" si="83"/>
        <v/>
      </c>
      <c r="Q317" s="101" t="str">
        <f t="shared" si="88"/>
        <v/>
      </c>
      <c r="R317" s="150" t="str">
        <f t="shared" si="89"/>
        <v/>
      </c>
      <c r="S317" s="158" t="str">
        <f t="shared" si="84"/>
        <v/>
      </c>
      <c r="T317" s="153">
        <f t="shared" si="90"/>
        <v>0</v>
      </c>
      <c r="U317" s="161" t="str">
        <f t="shared" si="91"/>
        <v/>
      </c>
      <c r="V317" s="162"/>
      <c r="W317" s="123"/>
      <c r="X317" s="122"/>
    </row>
    <row r="318" spans="1:24" x14ac:dyDescent="0.2">
      <c r="A318" s="102" t="str">
        <f>IF(ISBLANK('TAB-B. Zulässigkeitsprüfung'!A319),"",'TAB-B. Zulässigkeitsprüfung'!A319)</f>
        <v/>
      </c>
      <c r="B318" s="147" t="str">
        <f>IF(ISBLANK('TAB-B. Zulässigkeitsprüfung'!C319),"",'TAB-B. Zulässigkeitsprüfung'!C319)</f>
        <v/>
      </c>
      <c r="C318" s="148" t="str">
        <f>IF(ISBLANK('TAB-B. Zulässigkeitsprüfung'!D319),"",'TAB-B. Zulässigkeitsprüfung'!D319)</f>
        <v/>
      </c>
      <c r="D318" s="179"/>
      <c r="E318" s="147" t="str">
        <f t="shared" si="85"/>
        <v/>
      </c>
      <c r="F318" s="148" t="str">
        <f t="shared" si="86"/>
        <v/>
      </c>
      <c r="G318" s="149"/>
      <c r="H318" s="150" t="str">
        <f t="shared" si="79"/>
        <v/>
      </c>
      <c r="I318" s="151" t="str">
        <f t="shared" si="80"/>
        <v/>
      </c>
      <c r="J318" s="152" t="str">
        <f t="shared" si="81"/>
        <v/>
      </c>
      <c r="K318" s="153" t="str">
        <f t="shared" si="82"/>
        <v/>
      </c>
      <c r="L318" s="154" t="str">
        <f>IF(ISBLANK('TAB-B. Zulässigkeitsprüfung'!G319),"",'TAB-B. Zulässigkeitsprüfung'!G319)</f>
        <v/>
      </c>
      <c r="M318" s="155" t="str">
        <f>IF(ISBLANK('TAB-B. Zulässigkeitsprüfung'!H319),"",'TAB-B. Zulässigkeitsprüfung'!H319)</f>
        <v/>
      </c>
      <c r="N318" s="157"/>
      <c r="O318" s="151">
        <f t="shared" si="87"/>
        <v>0</v>
      </c>
      <c r="P318" s="153" t="str">
        <f t="shared" si="83"/>
        <v/>
      </c>
      <c r="Q318" s="101" t="str">
        <f t="shared" si="88"/>
        <v/>
      </c>
      <c r="R318" s="150" t="str">
        <f t="shared" si="89"/>
        <v/>
      </c>
      <c r="S318" s="158" t="str">
        <f t="shared" si="84"/>
        <v/>
      </c>
      <c r="T318" s="153">
        <f t="shared" si="90"/>
        <v>0</v>
      </c>
      <c r="U318" s="161" t="str">
        <f t="shared" si="91"/>
        <v/>
      </c>
      <c r="V318" s="162"/>
      <c r="W318" s="123"/>
      <c r="X318" s="122"/>
    </row>
    <row r="319" spans="1:24" x14ac:dyDescent="0.2">
      <c r="A319" s="102" t="str">
        <f>IF(ISBLANK('TAB-B. Zulässigkeitsprüfung'!A320),"",'TAB-B. Zulässigkeitsprüfung'!A320)</f>
        <v/>
      </c>
      <c r="B319" s="147" t="str">
        <f>IF(ISBLANK('TAB-B. Zulässigkeitsprüfung'!C320),"",'TAB-B. Zulässigkeitsprüfung'!C320)</f>
        <v/>
      </c>
      <c r="C319" s="148" t="str">
        <f>IF(ISBLANK('TAB-B. Zulässigkeitsprüfung'!D320),"",'TAB-B. Zulässigkeitsprüfung'!D320)</f>
        <v/>
      </c>
      <c r="D319" s="179"/>
      <c r="E319" s="147" t="str">
        <f t="shared" si="85"/>
        <v/>
      </c>
      <c r="F319" s="148" t="str">
        <f t="shared" si="86"/>
        <v/>
      </c>
      <c r="G319" s="149"/>
      <c r="H319" s="150" t="str">
        <f t="shared" si="79"/>
        <v/>
      </c>
      <c r="I319" s="151" t="str">
        <f t="shared" si="80"/>
        <v/>
      </c>
      <c r="J319" s="152" t="str">
        <f t="shared" si="81"/>
        <v/>
      </c>
      <c r="K319" s="153" t="str">
        <f t="shared" si="82"/>
        <v/>
      </c>
      <c r="L319" s="154" t="str">
        <f>IF(ISBLANK('TAB-B. Zulässigkeitsprüfung'!G320),"",'TAB-B. Zulässigkeitsprüfung'!G320)</f>
        <v/>
      </c>
      <c r="M319" s="155" t="str">
        <f>IF(ISBLANK('TAB-B. Zulässigkeitsprüfung'!H320),"",'TAB-B. Zulässigkeitsprüfung'!H320)</f>
        <v/>
      </c>
      <c r="N319" s="157"/>
      <c r="O319" s="151">
        <f t="shared" si="87"/>
        <v>0</v>
      </c>
      <c r="P319" s="153" t="str">
        <f t="shared" si="83"/>
        <v/>
      </c>
      <c r="Q319" s="101" t="str">
        <f t="shared" si="88"/>
        <v/>
      </c>
      <c r="R319" s="150" t="str">
        <f t="shared" si="89"/>
        <v/>
      </c>
      <c r="S319" s="158" t="str">
        <f t="shared" si="84"/>
        <v/>
      </c>
      <c r="T319" s="153">
        <f t="shared" si="90"/>
        <v>0</v>
      </c>
      <c r="U319" s="161" t="str">
        <f t="shared" si="91"/>
        <v/>
      </c>
      <c r="V319" s="162"/>
      <c r="W319" s="123"/>
      <c r="X319" s="122"/>
    </row>
    <row r="320" spans="1:24" x14ac:dyDescent="0.2">
      <c r="A320" s="102" t="str">
        <f>IF(ISBLANK('TAB-B. Zulässigkeitsprüfung'!A321),"",'TAB-B. Zulässigkeitsprüfung'!A321)</f>
        <v/>
      </c>
      <c r="B320" s="147" t="str">
        <f>IF(ISBLANK('TAB-B. Zulässigkeitsprüfung'!C321),"",'TAB-B. Zulässigkeitsprüfung'!C321)</f>
        <v/>
      </c>
      <c r="C320" s="148" t="str">
        <f>IF(ISBLANK('TAB-B. Zulässigkeitsprüfung'!D321),"",'TAB-B. Zulässigkeitsprüfung'!D321)</f>
        <v/>
      </c>
      <c r="D320" s="179"/>
      <c r="E320" s="147" t="str">
        <f t="shared" si="85"/>
        <v/>
      </c>
      <c r="F320" s="148" t="str">
        <f t="shared" si="86"/>
        <v/>
      </c>
      <c r="G320" s="149"/>
      <c r="H320" s="150" t="str">
        <f t="shared" si="79"/>
        <v/>
      </c>
      <c r="I320" s="151" t="str">
        <f t="shared" si="80"/>
        <v/>
      </c>
      <c r="J320" s="152" t="str">
        <f t="shared" si="81"/>
        <v/>
      </c>
      <c r="K320" s="153" t="str">
        <f t="shared" si="82"/>
        <v/>
      </c>
      <c r="L320" s="154" t="str">
        <f>IF(ISBLANK('TAB-B. Zulässigkeitsprüfung'!G321),"",'TAB-B. Zulässigkeitsprüfung'!G321)</f>
        <v/>
      </c>
      <c r="M320" s="155" t="str">
        <f>IF(ISBLANK('TAB-B. Zulässigkeitsprüfung'!H321),"",'TAB-B. Zulässigkeitsprüfung'!H321)</f>
        <v/>
      </c>
      <c r="N320" s="157"/>
      <c r="O320" s="151">
        <f t="shared" si="87"/>
        <v>0</v>
      </c>
      <c r="P320" s="153" t="str">
        <f t="shared" si="83"/>
        <v/>
      </c>
      <c r="Q320" s="101" t="str">
        <f t="shared" si="88"/>
        <v/>
      </c>
      <c r="R320" s="150" t="str">
        <f t="shared" si="89"/>
        <v/>
      </c>
      <c r="S320" s="158" t="str">
        <f t="shared" si="84"/>
        <v/>
      </c>
      <c r="T320" s="153">
        <f t="shared" si="90"/>
        <v>0</v>
      </c>
      <c r="U320" s="161" t="str">
        <f t="shared" si="91"/>
        <v/>
      </c>
      <c r="V320" s="162"/>
      <c r="W320" s="123"/>
      <c r="X320" s="122"/>
    </row>
    <row r="321" spans="1:24" x14ac:dyDescent="0.2">
      <c r="A321" s="102" t="str">
        <f>IF(ISBLANK('TAB-B. Zulässigkeitsprüfung'!A322),"",'TAB-B. Zulässigkeitsprüfung'!A322)</f>
        <v/>
      </c>
      <c r="B321" s="147" t="str">
        <f>IF(ISBLANK('TAB-B. Zulässigkeitsprüfung'!C322),"",'TAB-B. Zulässigkeitsprüfung'!C322)</f>
        <v/>
      </c>
      <c r="C321" s="148" t="str">
        <f>IF(ISBLANK('TAB-B. Zulässigkeitsprüfung'!D322),"",'TAB-B. Zulässigkeitsprüfung'!D322)</f>
        <v/>
      </c>
      <c r="D321" s="179"/>
      <c r="E321" s="147" t="str">
        <f t="shared" si="85"/>
        <v/>
      </c>
      <c r="F321" s="148" t="str">
        <f t="shared" si="86"/>
        <v/>
      </c>
      <c r="G321" s="149"/>
      <c r="H321" s="150" t="str">
        <f t="shared" si="79"/>
        <v/>
      </c>
      <c r="I321" s="151" t="str">
        <f t="shared" si="80"/>
        <v/>
      </c>
      <c r="J321" s="152" t="str">
        <f t="shared" si="81"/>
        <v/>
      </c>
      <c r="K321" s="153" t="str">
        <f t="shared" si="82"/>
        <v/>
      </c>
      <c r="L321" s="154" t="str">
        <f>IF(ISBLANK('TAB-B. Zulässigkeitsprüfung'!G322),"",'TAB-B. Zulässigkeitsprüfung'!G322)</f>
        <v/>
      </c>
      <c r="M321" s="155" t="str">
        <f>IF(ISBLANK('TAB-B. Zulässigkeitsprüfung'!H322),"",'TAB-B. Zulässigkeitsprüfung'!H322)</f>
        <v/>
      </c>
      <c r="N321" s="157"/>
      <c r="O321" s="151">
        <f t="shared" si="87"/>
        <v>0</v>
      </c>
      <c r="P321" s="153" t="str">
        <f t="shared" si="83"/>
        <v/>
      </c>
      <c r="Q321" s="101" t="str">
        <f t="shared" si="88"/>
        <v/>
      </c>
      <c r="R321" s="150" t="str">
        <f t="shared" si="89"/>
        <v/>
      </c>
      <c r="S321" s="158" t="str">
        <f t="shared" si="84"/>
        <v/>
      </c>
      <c r="T321" s="153">
        <f t="shared" si="90"/>
        <v>0</v>
      </c>
      <c r="U321" s="161" t="str">
        <f t="shared" si="91"/>
        <v/>
      </c>
      <c r="V321" s="162"/>
      <c r="W321" s="123"/>
      <c r="X321" s="122"/>
    </row>
    <row r="322" spans="1:24" x14ac:dyDescent="0.2">
      <c r="A322" s="102" t="str">
        <f>IF(ISBLANK('TAB-B. Zulässigkeitsprüfung'!A323),"",'TAB-B. Zulässigkeitsprüfung'!A323)</f>
        <v/>
      </c>
      <c r="B322" s="147" t="str">
        <f>IF(ISBLANK('TAB-B. Zulässigkeitsprüfung'!C323),"",'TAB-B. Zulässigkeitsprüfung'!C323)</f>
        <v/>
      </c>
      <c r="C322" s="148" t="str">
        <f>IF(ISBLANK('TAB-B. Zulässigkeitsprüfung'!D323),"",'TAB-B. Zulässigkeitsprüfung'!D323)</f>
        <v/>
      </c>
      <c r="D322" s="179"/>
      <c r="E322" s="147" t="str">
        <f t="shared" si="85"/>
        <v/>
      </c>
      <c r="F322" s="148" t="str">
        <f t="shared" si="86"/>
        <v/>
      </c>
      <c r="G322" s="149"/>
      <c r="H322" s="150" t="str">
        <f t="shared" si="79"/>
        <v/>
      </c>
      <c r="I322" s="151" t="str">
        <f t="shared" si="80"/>
        <v/>
      </c>
      <c r="J322" s="152" t="str">
        <f t="shared" si="81"/>
        <v/>
      </c>
      <c r="K322" s="153" t="str">
        <f t="shared" si="82"/>
        <v/>
      </c>
      <c r="L322" s="154" t="str">
        <f>IF(ISBLANK('TAB-B. Zulässigkeitsprüfung'!G323),"",'TAB-B. Zulässigkeitsprüfung'!G323)</f>
        <v/>
      </c>
      <c r="M322" s="155" t="str">
        <f>IF(ISBLANK('TAB-B. Zulässigkeitsprüfung'!H323),"",'TAB-B. Zulässigkeitsprüfung'!H323)</f>
        <v/>
      </c>
      <c r="N322" s="157"/>
      <c r="O322" s="151">
        <f t="shared" si="87"/>
        <v>0</v>
      </c>
      <c r="P322" s="153" t="str">
        <f t="shared" si="83"/>
        <v/>
      </c>
      <c r="Q322" s="101" t="str">
        <f t="shared" si="88"/>
        <v/>
      </c>
      <c r="R322" s="150" t="str">
        <f t="shared" si="89"/>
        <v/>
      </c>
      <c r="S322" s="158" t="str">
        <f t="shared" si="84"/>
        <v/>
      </c>
      <c r="T322" s="153">
        <f t="shared" si="90"/>
        <v>0</v>
      </c>
      <c r="U322" s="161" t="str">
        <f t="shared" si="91"/>
        <v/>
      </c>
      <c r="V322" s="162"/>
      <c r="W322" s="123"/>
      <c r="X322" s="122"/>
    </row>
    <row r="323" spans="1:24" x14ac:dyDescent="0.2">
      <c r="A323" s="102" t="str">
        <f>IF(ISBLANK('TAB-B. Zulässigkeitsprüfung'!A324),"",'TAB-B. Zulässigkeitsprüfung'!A324)</f>
        <v/>
      </c>
      <c r="B323" s="147" t="str">
        <f>IF(ISBLANK('TAB-B. Zulässigkeitsprüfung'!C324),"",'TAB-B. Zulässigkeitsprüfung'!C324)</f>
        <v/>
      </c>
      <c r="C323" s="148" t="str">
        <f>IF(ISBLANK('TAB-B. Zulässigkeitsprüfung'!D324),"",'TAB-B. Zulässigkeitsprüfung'!D324)</f>
        <v/>
      </c>
      <c r="D323" s="179"/>
      <c r="E323" s="147" t="str">
        <f t="shared" si="85"/>
        <v/>
      </c>
      <c r="F323" s="148" t="str">
        <f t="shared" si="86"/>
        <v/>
      </c>
      <c r="G323" s="149"/>
      <c r="H323" s="150" t="str">
        <f t="shared" si="79"/>
        <v/>
      </c>
      <c r="I323" s="151" t="str">
        <f t="shared" si="80"/>
        <v/>
      </c>
      <c r="J323" s="152" t="str">
        <f t="shared" si="81"/>
        <v/>
      </c>
      <c r="K323" s="153" t="str">
        <f t="shared" si="82"/>
        <v/>
      </c>
      <c r="L323" s="154" t="str">
        <f>IF(ISBLANK('TAB-B. Zulässigkeitsprüfung'!G324),"",'TAB-B. Zulässigkeitsprüfung'!G324)</f>
        <v/>
      </c>
      <c r="M323" s="155" t="str">
        <f>IF(ISBLANK('TAB-B. Zulässigkeitsprüfung'!H324),"",'TAB-B. Zulässigkeitsprüfung'!H324)</f>
        <v/>
      </c>
      <c r="N323" s="157"/>
      <c r="O323" s="151">
        <f t="shared" si="87"/>
        <v>0</v>
      </c>
      <c r="P323" s="153" t="str">
        <f t="shared" si="83"/>
        <v/>
      </c>
      <c r="Q323" s="101" t="str">
        <f t="shared" si="88"/>
        <v/>
      </c>
      <c r="R323" s="150" t="str">
        <f t="shared" si="89"/>
        <v/>
      </c>
      <c r="S323" s="158" t="str">
        <f t="shared" si="84"/>
        <v/>
      </c>
      <c r="T323" s="153">
        <f t="shared" si="90"/>
        <v>0</v>
      </c>
      <c r="U323" s="161" t="str">
        <f t="shared" si="91"/>
        <v/>
      </c>
      <c r="V323" s="162"/>
      <c r="W323" s="123"/>
      <c r="X323" s="122"/>
    </row>
    <row r="324" spans="1:24" x14ac:dyDescent="0.2">
      <c r="A324" s="102" t="str">
        <f>IF(ISBLANK('TAB-B. Zulässigkeitsprüfung'!A325),"",'TAB-B. Zulässigkeitsprüfung'!A325)</f>
        <v/>
      </c>
      <c r="B324" s="147" t="str">
        <f>IF(ISBLANK('TAB-B. Zulässigkeitsprüfung'!C325),"",'TAB-B. Zulässigkeitsprüfung'!C325)</f>
        <v/>
      </c>
      <c r="C324" s="148" t="str">
        <f>IF(ISBLANK('TAB-B. Zulässigkeitsprüfung'!D325),"",'TAB-B. Zulässigkeitsprüfung'!D325)</f>
        <v/>
      </c>
      <c r="D324" s="179"/>
      <c r="E324" s="147" t="str">
        <f t="shared" si="85"/>
        <v/>
      </c>
      <c r="F324" s="148" t="str">
        <f t="shared" si="86"/>
        <v/>
      </c>
      <c r="G324" s="149"/>
      <c r="H324" s="150" t="str">
        <f t="shared" si="79"/>
        <v/>
      </c>
      <c r="I324" s="151" t="str">
        <f t="shared" si="80"/>
        <v/>
      </c>
      <c r="J324" s="152" t="str">
        <f t="shared" si="81"/>
        <v/>
      </c>
      <c r="K324" s="153" t="str">
        <f t="shared" si="82"/>
        <v/>
      </c>
      <c r="L324" s="154" t="str">
        <f>IF(ISBLANK('TAB-B. Zulässigkeitsprüfung'!G325),"",'TAB-B. Zulässigkeitsprüfung'!G325)</f>
        <v/>
      </c>
      <c r="M324" s="155" t="str">
        <f>IF(ISBLANK('TAB-B. Zulässigkeitsprüfung'!H325),"",'TAB-B. Zulässigkeitsprüfung'!H325)</f>
        <v/>
      </c>
      <c r="N324" s="157"/>
      <c r="O324" s="151">
        <f t="shared" si="87"/>
        <v>0</v>
      </c>
      <c r="P324" s="153" t="str">
        <f t="shared" si="83"/>
        <v/>
      </c>
      <c r="Q324" s="101" t="str">
        <f t="shared" si="88"/>
        <v/>
      </c>
      <c r="R324" s="150" t="str">
        <f t="shared" si="89"/>
        <v/>
      </c>
      <c r="S324" s="158" t="str">
        <f t="shared" si="84"/>
        <v/>
      </c>
      <c r="T324" s="153">
        <f t="shared" si="90"/>
        <v>0</v>
      </c>
      <c r="U324" s="161" t="str">
        <f t="shared" si="91"/>
        <v/>
      </c>
      <c r="V324" s="162"/>
      <c r="W324" s="123"/>
      <c r="X324" s="122"/>
    </row>
    <row r="325" spans="1:24" x14ac:dyDescent="0.2">
      <c r="A325" s="102" t="str">
        <f>IF(ISBLANK('TAB-B. Zulässigkeitsprüfung'!A326),"",'TAB-B. Zulässigkeitsprüfung'!A326)</f>
        <v/>
      </c>
      <c r="B325" s="147" t="str">
        <f>IF(ISBLANK('TAB-B. Zulässigkeitsprüfung'!C326),"",'TAB-B. Zulässigkeitsprüfung'!C326)</f>
        <v/>
      </c>
      <c r="C325" s="148" t="str">
        <f>IF(ISBLANK('TAB-B. Zulässigkeitsprüfung'!D326),"",'TAB-B. Zulässigkeitsprüfung'!D326)</f>
        <v/>
      </c>
      <c r="D325" s="179"/>
      <c r="E325" s="147" t="str">
        <f t="shared" si="85"/>
        <v/>
      </c>
      <c r="F325" s="148" t="str">
        <f t="shared" si="86"/>
        <v/>
      </c>
      <c r="G325" s="149"/>
      <c r="H325" s="150" t="str">
        <f t="shared" si="79"/>
        <v/>
      </c>
      <c r="I325" s="151" t="str">
        <f t="shared" si="80"/>
        <v/>
      </c>
      <c r="J325" s="152" t="str">
        <f t="shared" si="81"/>
        <v/>
      </c>
      <c r="K325" s="153" t="str">
        <f t="shared" si="82"/>
        <v/>
      </c>
      <c r="L325" s="154" t="str">
        <f>IF(ISBLANK('TAB-B. Zulässigkeitsprüfung'!G326),"",'TAB-B. Zulässigkeitsprüfung'!G326)</f>
        <v/>
      </c>
      <c r="M325" s="155" t="str">
        <f>IF(ISBLANK('TAB-B. Zulässigkeitsprüfung'!H326),"",'TAB-B. Zulässigkeitsprüfung'!H326)</f>
        <v/>
      </c>
      <c r="N325" s="157"/>
      <c r="O325" s="151">
        <f t="shared" si="87"/>
        <v>0</v>
      </c>
      <c r="P325" s="153" t="str">
        <f t="shared" si="83"/>
        <v/>
      </c>
      <c r="Q325" s="101" t="str">
        <f t="shared" si="88"/>
        <v/>
      </c>
      <c r="R325" s="150" t="str">
        <f t="shared" si="89"/>
        <v/>
      </c>
      <c r="S325" s="158" t="str">
        <f t="shared" si="84"/>
        <v/>
      </c>
      <c r="T325" s="153">
        <f t="shared" si="90"/>
        <v>0</v>
      </c>
      <c r="U325" s="161" t="str">
        <f t="shared" si="91"/>
        <v/>
      </c>
      <c r="V325" s="162"/>
      <c r="W325" s="123"/>
      <c r="X325" s="122"/>
    </row>
    <row r="326" spans="1:24" x14ac:dyDescent="0.2">
      <c r="A326" s="102" t="str">
        <f>IF(ISBLANK('TAB-B. Zulässigkeitsprüfung'!A327),"",'TAB-B. Zulässigkeitsprüfung'!A327)</f>
        <v/>
      </c>
      <c r="B326" s="147" t="str">
        <f>IF(ISBLANK('TAB-B. Zulässigkeitsprüfung'!C327),"",'TAB-B. Zulässigkeitsprüfung'!C327)</f>
        <v/>
      </c>
      <c r="C326" s="148" t="str">
        <f>IF(ISBLANK('TAB-B. Zulässigkeitsprüfung'!D327),"",'TAB-B. Zulässigkeitsprüfung'!D327)</f>
        <v/>
      </c>
      <c r="D326" s="179"/>
      <c r="E326" s="147" t="str">
        <f t="shared" si="85"/>
        <v/>
      </c>
      <c r="F326" s="148" t="str">
        <f t="shared" si="86"/>
        <v/>
      </c>
      <c r="G326" s="149"/>
      <c r="H326" s="150" t="str">
        <f t="shared" si="79"/>
        <v/>
      </c>
      <c r="I326" s="151" t="str">
        <f t="shared" si="80"/>
        <v/>
      </c>
      <c r="J326" s="152" t="str">
        <f t="shared" si="81"/>
        <v/>
      </c>
      <c r="K326" s="153" t="str">
        <f t="shared" si="82"/>
        <v/>
      </c>
      <c r="L326" s="154" t="str">
        <f>IF(ISBLANK('TAB-B. Zulässigkeitsprüfung'!G327),"",'TAB-B. Zulässigkeitsprüfung'!G327)</f>
        <v/>
      </c>
      <c r="M326" s="155" t="str">
        <f>IF(ISBLANK('TAB-B. Zulässigkeitsprüfung'!H327),"",'TAB-B. Zulässigkeitsprüfung'!H327)</f>
        <v/>
      </c>
      <c r="N326" s="157"/>
      <c r="O326" s="151">
        <f t="shared" si="87"/>
        <v>0</v>
      </c>
      <c r="P326" s="153" t="str">
        <f t="shared" si="83"/>
        <v/>
      </c>
      <c r="Q326" s="101" t="str">
        <f t="shared" si="88"/>
        <v/>
      </c>
      <c r="R326" s="150" t="str">
        <f t="shared" si="89"/>
        <v/>
      </c>
      <c r="S326" s="158" t="str">
        <f t="shared" si="84"/>
        <v/>
      </c>
      <c r="T326" s="153">
        <f t="shared" si="90"/>
        <v>0</v>
      </c>
      <c r="U326" s="161" t="str">
        <f t="shared" si="91"/>
        <v/>
      </c>
      <c r="V326" s="162"/>
      <c r="W326" s="123"/>
      <c r="X326" s="122"/>
    </row>
    <row r="327" spans="1:24" x14ac:dyDescent="0.2">
      <c r="A327" s="102" t="str">
        <f>IF(ISBLANK('TAB-B. Zulässigkeitsprüfung'!A328),"",'TAB-B. Zulässigkeitsprüfung'!A328)</f>
        <v/>
      </c>
      <c r="B327" s="147" t="str">
        <f>IF(ISBLANK('TAB-B. Zulässigkeitsprüfung'!C328),"",'TAB-B. Zulässigkeitsprüfung'!C328)</f>
        <v/>
      </c>
      <c r="C327" s="148" t="str">
        <f>IF(ISBLANK('TAB-B. Zulässigkeitsprüfung'!D328),"",'TAB-B. Zulässigkeitsprüfung'!D328)</f>
        <v/>
      </c>
      <c r="D327" s="179"/>
      <c r="E327" s="147" t="str">
        <f t="shared" si="85"/>
        <v/>
      </c>
      <c r="F327" s="148" t="str">
        <f t="shared" si="86"/>
        <v/>
      </c>
      <c r="G327" s="149"/>
      <c r="H327" s="150" t="str">
        <f t="shared" si="79"/>
        <v/>
      </c>
      <c r="I327" s="151" t="str">
        <f t="shared" si="80"/>
        <v/>
      </c>
      <c r="J327" s="152" t="str">
        <f t="shared" si="81"/>
        <v/>
      </c>
      <c r="K327" s="153" t="str">
        <f t="shared" si="82"/>
        <v/>
      </c>
      <c r="L327" s="154" t="str">
        <f>IF(ISBLANK('TAB-B. Zulässigkeitsprüfung'!G328),"",'TAB-B. Zulässigkeitsprüfung'!G328)</f>
        <v/>
      </c>
      <c r="M327" s="155" t="str">
        <f>IF(ISBLANK('TAB-B. Zulässigkeitsprüfung'!H328),"",'TAB-B. Zulässigkeitsprüfung'!H328)</f>
        <v/>
      </c>
      <c r="N327" s="157"/>
      <c r="O327" s="151">
        <f t="shared" si="87"/>
        <v>0</v>
      </c>
      <c r="P327" s="153" t="str">
        <f t="shared" si="83"/>
        <v/>
      </c>
      <c r="Q327" s="101" t="str">
        <f t="shared" si="88"/>
        <v/>
      </c>
      <c r="R327" s="150" t="str">
        <f t="shared" si="89"/>
        <v/>
      </c>
      <c r="S327" s="158" t="str">
        <f t="shared" si="84"/>
        <v/>
      </c>
      <c r="T327" s="153">
        <f t="shared" si="90"/>
        <v>0</v>
      </c>
      <c r="U327" s="161" t="str">
        <f t="shared" si="91"/>
        <v/>
      </c>
      <c r="V327" s="162"/>
      <c r="W327" s="123"/>
      <c r="X327" s="122"/>
    </row>
    <row r="328" spans="1:24" x14ac:dyDescent="0.2">
      <c r="A328" s="102" t="str">
        <f>IF(ISBLANK('TAB-B. Zulässigkeitsprüfung'!A329),"",'TAB-B. Zulässigkeitsprüfung'!A329)</f>
        <v/>
      </c>
      <c r="B328" s="147" t="str">
        <f>IF(ISBLANK('TAB-B. Zulässigkeitsprüfung'!C329),"",'TAB-B. Zulässigkeitsprüfung'!C329)</f>
        <v/>
      </c>
      <c r="C328" s="148" t="str">
        <f>IF(ISBLANK('TAB-B. Zulässigkeitsprüfung'!D329),"",'TAB-B. Zulässigkeitsprüfung'!D329)</f>
        <v/>
      </c>
      <c r="D328" s="179"/>
      <c r="E328" s="147" t="str">
        <f t="shared" si="85"/>
        <v/>
      </c>
      <c r="F328" s="148" t="str">
        <f t="shared" si="86"/>
        <v/>
      </c>
      <c r="G328" s="149"/>
      <c r="H328" s="150" t="str">
        <f t="shared" si="79"/>
        <v/>
      </c>
      <c r="I328" s="151" t="str">
        <f t="shared" si="80"/>
        <v/>
      </c>
      <c r="J328" s="152" t="str">
        <f t="shared" si="81"/>
        <v/>
      </c>
      <c r="K328" s="153" t="str">
        <f t="shared" si="82"/>
        <v/>
      </c>
      <c r="L328" s="154" t="str">
        <f>IF(ISBLANK('TAB-B. Zulässigkeitsprüfung'!G329),"",'TAB-B. Zulässigkeitsprüfung'!G329)</f>
        <v/>
      </c>
      <c r="M328" s="155" t="str">
        <f>IF(ISBLANK('TAB-B. Zulässigkeitsprüfung'!H329),"",'TAB-B. Zulässigkeitsprüfung'!H329)</f>
        <v/>
      </c>
      <c r="N328" s="157"/>
      <c r="O328" s="151">
        <f t="shared" si="87"/>
        <v>0</v>
      </c>
      <c r="P328" s="153" t="str">
        <f t="shared" si="83"/>
        <v/>
      </c>
      <c r="Q328" s="101" t="str">
        <f t="shared" si="88"/>
        <v/>
      </c>
      <c r="R328" s="150" t="str">
        <f t="shared" si="89"/>
        <v/>
      </c>
      <c r="S328" s="158" t="str">
        <f t="shared" si="84"/>
        <v/>
      </c>
      <c r="T328" s="153">
        <f t="shared" si="90"/>
        <v>0</v>
      </c>
      <c r="U328" s="161" t="str">
        <f t="shared" si="91"/>
        <v/>
      </c>
      <c r="V328" s="162"/>
      <c r="W328" s="123"/>
      <c r="X328" s="122"/>
    </row>
    <row r="329" spans="1:24" x14ac:dyDescent="0.2">
      <c r="A329" s="102" t="str">
        <f>IF(ISBLANK('TAB-B. Zulässigkeitsprüfung'!A330),"",'TAB-B. Zulässigkeitsprüfung'!A330)</f>
        <v/>
      </c>
      <c r="B329" s="147" t="str">
        <f>IF(ISBLANK('TAB-B. Zulässigkeitsprüfung'!C330),"",'TAB-B. Zulässigkeitsprüfung'!C330)</f>
        <v/>
      </c>
      <c r="C329" s="148" t="str">
        <f>IF(ISBLANK('TAB-B. Zulässigkeitsprüfung'!D330),"",'TAB-B. Zulässigkeitsprüfung'!D330)</f>
        <v/>
      </c>
      <c r="D329" s="179"/>
      <c r="E329" s="147" t="str">
        <f t="shared" si="85"/>
        <v/>
      </c>
      <c r="F329" s="148" t="str">
        <f t="shared" si="86"/>
        <v/>
      </c>
      <c r="G329" s="149"/>
      <c r="H329" s="150" t="str">
        <f t="shared" si="79"/>
        <v/>
      </c>
      <c r="I329" s="151" t="str">
        <f t="shared" si="80"/>
        <v/>
      </c>
      <c r="J329" s="152" t="str">
        <f t="shared" si="81"/>
        <v/>
      </c>
      <c r="K329" s="153" t="str">
        <f t="shared" si="82"/>
        <v/>
      </c>
      <c r="L329" s="154" t="str">
        <f>IF(ISBLANK('TAB-B. Zulässigkeitsprüfung'!G330),"",'TAB-B. Zulässigkeitsprüfung'!G330)</f>
        <v/>
      </c>
      <c r="M329" s="155" t="str">
        <f>IF(ISBLANK('TAB-B. Zulässigkeitsprüfung'!H330),"",'TAB-B. Zulässigkeitsprüfung'!H330)</f>
        <v/>
      </c>
      <c r="N329" s="157"/>
      <c r="O329" s="151">
        <f t="shared" si="87"/>
        <v>0</v>
      </c>
      <c r="P329" s="153" t="str">
        <f t="shared" si="83"/>
        <v/>
      </c>
      <c r="Q329" s="101" t="str">
        <f t="shared" si="88"/>
        <v/>
      </c>
      <c r="R329" s="150" t="str">
        <f t="shared" si="89"/>
        <v/>
      </c>
      <c r="S329" s="158" t="str">
        <f t="shared" si="84"/>
        <v/>
      </c>
      <c r="T329" s="153">
        <f t="shared" si="90"/>
        <v>0</v>
      </c>
      <c r="U329" s="161" t="str">
        <f t="shared" si="91"/>
        <v/>
      </c>
      <c r="V329" s="162"/>
      <c r="W329" s="123"/>
      <c r="X329" s="122"/>
    </row>
    <row r="330" spans="1:24" x14ac:dyDescent="0.2">
      <c r="A330" s="102" t="str">
        <f>IF(ISBLANK('TAB-B. Zulässigkeitsprüfung'!A331),"",'TAB-B. Zulässigkeitsprüfung'!A331)</f>
        <v/>
      </c>
      <c r="B330" s="147" t="str">
        <f>IF(ISBLANK('TAB-B. Zulässigkeitsprüfung'!C331),"",'TAB-B. Zulässigkeitsprüfung'!C331)</f>
        <v/>
      </c>
      <c r="C330" s="148" t="str">
        <f>IF(ISBLANK('TAB-B. Zulässigkeitsprüfung'!D331),"",'TAB-B. Zulässigkeitsprüfung'!D331)</f>
        <v/>
      </c>
      <c r="D330" s="179"/>
      <c r="E330" s="147" t="str">
        <f t="shared" si="85"/>
        <v/>
      </c>
      <c r="F330" s="148" t="str">
        <f t="shared" si="86"/>
        <v/>
      </c>
      <c r="G330" s="149"/>
      <c r="H330" s="150" t="str">
        <f t="shared" si="79"/>
        <v/>
      </c>
      <c r="I330" s="151" t="str">
        <f t="shared" si="80"/>
        <v/>
      </c>
      <c r="J330" s="152" t="str">
        <f t="shared" si="81"/>
        <v/>
      </c>
      <c r="K330" s="153" t="str">
        <f t="shared" si="82"/>
        <v/>
      </c>
      <c r="L330" s="154" t="str">
        <f>IF(ISBLANK('TAB-B. Zulässigkeitsprüfung'!G331),"",'TAB-B. Zulässigkeitsprüfung'!G331)</f>
        <v/>
      </c>
      <c r="M330" s="155" t="str">
        <f>IF(ISBLANK('TAB-B. Zulässigkeitsprüfung'!H331),"",'TAB-B. Zulässigkeitsprüfung'!H331)</f>
        <v/>
      </c>
      <c r="N330" s="157"/>
      <c r="O330" s="151">
        <f t="shared" si="87"/>
        <v>0</v>
      </c>
      <c r="P330" s="153" t="str">
        <f t="shared" si="83"/>
        <v/>
      </c>
      <c r="Q330" s="101" t="str">
        <f t="shared" si="88"/>
        <v/>
      </c>
      <c r="R330" s="150" t="str">
        <f t="shared" si="89"/>
        <v/>
      </c>
      <c r="S330" s="158" t="str">
        <f t="shared" si="84"/>
        <v/>
      </c>
      <c r="T330" s="153">
        <f t="shared" si="90"/>
        <v>0</v>
      </c>
      <c r="U330" s="161" t="str">
        <f t="shared" si="91"/>
        <v/>
      </c>
      <c r="V330" s="162"/>
      <c r="W330" s="123"/>
      <c r="X330" s="122"/>
    </row>
    <row r="331" spans="1:24" x14ac:dyDescent="0.2">
      <c r="A331" s="102" t="str">
        <f>IF(ISBLANK('TAB-B. Zulässigkeitsprüfung'!A332),"",'TAB-B. Zulässigkeitsprüfung'!A332)</f>
        <v/>
      </c>
      <c r="B331" s="147" t="str">
        <f>IF(ISBLANK('TAB-B. Zulässigkeitsprüfung'!C332),"",'TAB-B. Zulässigkeitsprüfung'!C332)</f>
        <v/>
      </c>
      <c r="C331" s="148" t="str">
        <f>IF(ISBLANK('TAB-B. Zulässigkeitsprüfung'!D332),"",'TAB-B. Zulässigkeitsprüfung'!D332)</f>
        <v/>
      </c>
      <c r="D331" s="179"/>
      <c r="E331" s="147" t="str">
        <f t="shared" si="85"/>
        <v/>
      </c>
      <c r="F331" s="148" t="str">
        <f t="shared" si="86"/>
        <v/>
      </c>
      <c r="G331" s="149"/>
      <c r="H331" s="150" t="str">
        <f t="shared" si="79"/>
        <v/>
      </c>
      <c r="I331" s="151" t="str">
        <f t="shared" si="80"/>
        <v/>
      </c>
      <c r="J331" s="152" t="str">
        <f t="shared" si="81"/>
        <v/>
      </c>
      <c r="K331" s="153" t="str">
        <f t="shared" si="82"/>
        <v/>
      </c>
      <c r="L331" s="154" t="str">
        <f>IF(ISBLANK('TAB-B. Zulässigkeitsprüfung'!G332),"",'TAB-B. Zulässigkeitsprüfung'!G332)</f>
        <v/>
      </c>
      <c r="M331" s="155" t="str">
        <f>IF(ISBLANK('TAB-B. Zulässigkeitsprüfung'!H332),"",'TAB-B. Zulässigkeitsprüfung'!H332)</f>
        <v/>
      </c>
      <c r="N331" s="157"/>
      <c r="O331" s="151">
        <f t="shared" si="87"/>
        <v>0</v>
      </c>
      <c r="P331" s="153" t="str">
        <f t="shared" si="83"/>
        <v/>
      </c>
      <c r="Q331" s="101" t="str">
        <f t="shared" si="88"/>
        <v/>
      </c>
      <c r="R331" s="150" t="str">
        <f t="shared" si="89"/>
        <v/>
      </c>
      <c r="S331" s="158" t="str">
        <f t="shared" si="84"/>
        <v/>
      </c>
      <c r="T331" s="153">
        <f t="shared" si="90"/>
        <v>0</v>
      </c>
      <c r="U331" s="161" t="str">
        <f t="shared" si="91"/>
        <v/>
      </c>
      <c r="V331" s="162"/>
      <c r="W331" s="123"/>
      <c r="X331" s="122"/>
    </row>
    <row r="332" spans="1:24" x14ac:dyDescent="0.2">
      <c r="A332" s="102" t="str">
        <f>IF(ISBLANK('TAB-B. Zulässigkeitsprüfung'!A333),"",'TAB-B. Zulässigkeitsprüfung'!A333)</f>
        <v/>
      </c>
      <c r="B332" s="147" t="str">
        <f>IF(ISBLANK('TAB-B. Zulässigkeitsprüfung'!C333),"",'TAB-B. Zulässigkeitsprüfung'!C333)</f>
        <v/>
      </c>
      <c r="C332" s="148" t="str">
        <f>IF(ISBLANK('TAB-B. Zulässigkeitsprüfung'!D333),"",'TAB-B. Zulässigkeitsprüfung'!D333)</f>
        <v/>
      </c>
      <c r="D332" s="179"/>
      <c r="E332" s="147" t="str">
        <f t="shared" si="85"/>
        <v/>
      </c>
      <c r="F332" s="148" t="str">
        <f t="shared" si="86"/>
        <v/>
      </c>
      <c r="G332" s="149"/>
      <c r="H332" s="150" t="str">
        <f t="shared" si="79"/>
        <v/>
      </c>
      <c r="I332" s="151" t="str">
        <f t="shared" si="80"/>
        <v/>
      </c>
      <c r="J332" s="152" t="str">
        <f t="shared" si="81"/>
        <v/>
      </c>
      <c r="K332" s="153" t="str">
        <f t="shared" si="82"/>
        <v/>
      </c>
      <c r="L332" s="154" t="str">
        <f>IF(ISBLANK('TAB-B. Zulässigkeitsprüfung'!G333),"",'TAB-B. Zulässigkeitsprüfung'!G333)</f>
        <v/>
      </c>
      <c r="M332" s="155" t="str">
        <f>IF(ISBLANK('TAB-B. Zulässigkeitsprüfung'!H333),"",'TAB-B. Zulässigkeitsprüfung'!H333)</f>
        <v/>
      </c>
      <c r="N332" s="157"/>
      <c r="O332" s="151">
        <f t="shared" si="87"/>
        <v>0</v>
      </c>
      <c r="P332" s="153" t="str">
        <f t="shared" si="83"/>
        <v/>
      </c>
      <c r="Q332" s="101" t="str">
        <f t="shared" si="88"/>
        <v/>
      </c>
      <c r="R332" s="150" t="str">
        <f t="shared" si="89"/>
        <v/>
      </c>
      <c r="S332" s="158" t="str">
        <f t="shared" si="84"/>
        <v/>
      </c>
      <c r="T332" s="153">
        <f t="shared" si="90"/>
        <v>0</v>
      </c>
      <c r="U332" s="161" t="str">
        <f t="shared" si="91"/>
        <v/>
      </c>
      <c r="V332" s="162"/>
      <c r="W332" s="123"/>
      <c r="X332" s="122"/>
    </row>
    <row r="333" spans="1:24" x14ac:dyDescent="0.2">
      <c r="A333" s="102" t="str">
        <f>IF(ISBLANK('TAB-B. Zulässigkeitsprüfung'!A334),"",'TAB-B. Zulässigkeitsprüfung'!A334)</f>
        <v/>
      </c>
      <c r="B333" s="147" t="str">
        <f>IF(ISBLANK('TAB-B. Zulässigkeitsprüfung'!C334),"",'TAB-B. Zulässigkeitsprüfung'!C334)</f>
        <v/>
      </c>
      <c r="C333" s="148" t="str">
        <f>IF(ISBLANK('TAB-B. Zulässigkeitsprüfung'!D334),"",'TAB-B. Zulässigkeitsprüfung'!D334)</f>
        <v/>
      </c>
      <c r="D333" s="179"/>
      <c r="E333" s="147" t="str">
        <f t="shared" si="85"/>
        <v/>
      </c>
      <c r="F333" s="148" t="str">
        <f t="shared" si="86"/>
        <v/>
      </c>
      <c r="G333" s="149"/>
      <c r="H333" s="150" t="str">
        <f t="shared" si="79"/>
        <v/>
      </c>
      <c r="I333" s="151" t="str">
        <f t="shared" si="80"/>
        <v/>
      </c>
      <c r="J333" s="152" t="str">
        <f t="shared" si="81"/>
        <v/>
      </c>
      <c r="K333" s="153" t="str">
        <f t="shared" si="82"/>
        <v/>
      </c>
      <c r="L333" s="154" t="str">
        <f>IF(ISBLANK('TAB-B. Zulässigkeitsprüfung'!G334),"",'TAB-B. Zulässigkeitsprüfung'!G334)</f>
        <v/>
      </c>
      <c r="M333" s="155" t="str">
        <f>IF(ISBLANK('TAB-B. Zulässigkeitsprüfung'!H334),"",'TAB-B. Zulässigkeitsprüfung'!H334)</f>
        <v/>
      </c>
      <c r="N333" s="157"/>
      <c r="O333" s="151">
        <f t="shared" si="87"/>
        <v>0</v>
      </c>
      <c r="P333" s="153" t="str">
        <f t="shared" si="83"/>
        <v/>
      </c>
      <c r="Q333" s="101" t="str">
        <f t="shared" si="88"/>
        <v/>
      </c>
      <c r="R333" s="150" t="str">
        <f t="shared" si="89"/>
        <v/>
      </c>
      <c r="S333" s="158" t="str">
        <f t="shared" si="84"/>
        <v/>
      </c>
      <c r="T333" s="153">
        <f t="shared" si="90"/>
        <v>0</v>
      </c>
      <c r="U333" s="161" t="str">
        <f t="shared" si="91"/>
        <v/>
      </c>
      <c r="V333" s="162"/>
      <c r="W333" s="123"/>
      <c r="X333" s="122"/>
    </row>
    <row r="334" spans="1:24" x14ac:dyDescent="0.2">
      <c r="A334" s="102" t="str">
        <f>IF(ISBLANK('TAB-B. Zulässigkeitsprüfung'!A335),"",'TAB-B. Zulässigkeitsprüfung'!A335)</f>
        <v/>
      </c>
      <c r="B334" s="147" t="str">
        <f>IF(ISBLANK('TAB-B. Zulässigkeitsprüfung'!C335),"",'TAB-B. Zulässigkeitsprüfung'!C335)</f>
        <v/>
      </c>
      <c r="C334" s="148" t="str">
        <f>IF(ISBLANK('TAB-B. Zulässigkeitsprüfung'!D335),"",'TAB-B. Zulässigkeitsprüfung'!D335)</f>
        <v/>
      </c>
      <c r="D334" s="179"/>
      <c r="E334" s="147" t="str">
        <f t="shared" si="85"/>
        <v/>
      </c>
      <c r="F334" s="148" t="str">
        <f t="shared" si="86"/>
        <v/>
      </c>
      <c r="G334" s="149"/>
      <c r="H334" s="150" t="str">
        <f t="shared" si="79"/>
        <v/>
      </c>
      <c r="I334" s="151" t="str">
        <f t="shared" si="80"/>
        <v/>
      </c>
      <c r="J334" s="152" t="str">
        <f t="shared" si="81"/>
        <v/>
      </c>
      <c r="K334" s="153" t="str">
        <f t="shared" si="82"/>
        <v/>
      </c>
      <c r="L334" s="154" t="str">
        <f>IF(ISBLANK('TAB-B. Zulässigkeitsprüfung'!G335),"",'TAB-B. Zulässigkeitsprüfung'!G335)</f>
        <v/>
      </c>
      <c r="M334" s="155" t="str">
        <f>IF(ISBLANK('TAB-B. Zulässigkeitsprüfung'!H335),"",'TAB-B. Zulässigkeitsprüfung'!H335)</f>
        <v/>
      </c>
      <c r="N334" s="157"/>
      <c r="O334" s="151">
        <f t="shared" si="87"/>
        <v>0</v>
      </c>
      <c r="P334" s="153" t="str">
        <f t="shared" si="83"/>
        <v/>
      </c>
      <c r="Q334" s="101" t="str">
        <f t="shared" si="88"/>
        <v/>
      </c>
      <c r="R334" s="150" t="str">
        <f t="shared" si="89"/>
        <v/>
      </c>
      <c r="S334" s="158" t="str">
        <f t="shared" si="84"/>
        <v/>
      </c>
      <c r="T334" s="153">
        <f t="shared" si="90"/>
        <v>0</v>
      </c>
      <c r="U334" s="161" t="str">
        <f t="shared" si="91"/>
        <v/>
      </c>
      <c r="V334" s="162"/>
      <c r="W334" s="123"/>
      <c r="X334" s="122"/>
    </row>
    <row r="335" spans="1:24" x14ac:dyDescent="0.2">
      <c r="A335" s="102" t="str">
        <f>IF(ISBLANK('TAB-B. Zulässigkeitsprüfung'!A336),"",'TAB-B. Zulässigkeitsprüfung'!A336)</f>
        <v/>
      </c>
      <c r="B335" s="147" t="str">
        <f>IF(ISBLANK('TAB-B. Zulässigkeitsprüfung'!C336),"",'TAB-B. Zulässigkeitsprüfung'!C336)</f>
        <v/>
      </c>
      <c r="C335" s="148" t="str">
        <f>IF(ISBLANK('TAB-B. Zulässigkeitsprüfung'!D336),"",'TAB-B. Zulässigkeitsprüfung'!D336)</f>
        <v/>
      </c>
      <c r="D335" s="179"/>
      <c r="E335" s="147" t="str">
        <f t="shared" si="85"/>
        <v/>
      </c>
      <c r="F335" s="148" t="str">
        <f t="shared" si="86"/>
        <v/>
      </c>
      <c r="G335" s="149"/>
      <c r="H335" s="150" t="str">
        <f t="shared" si="79"/>
        <v/>
      </c>
      <c r="I335" s="151" t="str">
        <f t="shared" si="80"/>
        <v/>
      </c>
      <c r="J335" s="152" t="str">
        <f t="shared" si="81"/>
        <v/>
      </c>
      <c r="K335" s="153" t="str">
        <f t="shared" si="82"/>
        <v/>
      </c>
      <c r="L335" s="154" t="str">
        <f>IF(ISBLANK('TAB-B. Zulässigkeitsprüfung'!G336),"",'TAB-B. Zulässigkeitsprüfung'!G336)</f>
        <v/>
      </c>
      <c r="M335" s="155" t="str">
        <f>IF(ISBLANK('TAB-B. Zulässigkeitsprüfung'!H336),"",'TAB-B. Zulässigkeitsprüfung'!H336)</f>
        <v/>
      </c>
      <c r="N335" s="157"/>
      <c r="O335" s="151">
        <f t="shared" si="87"/>
        <v>0</v>
      </c>
      <c r="P335" s="153" t="str">
        <f t="shared" si="83"/>
        <v/>
      </c>
      <c r="Q335" s="101" t="str">
        <f t="shared" si="88"/>
        <v/>
      </c>
      <c r="R335" s="150" t="str">
        <f t="shared" si="89"/>
        <v/>
      </c>
      <c r="S335" s="158" t="str">
        <f t="shared" si="84"/>
        <v/>
      </c>
      <c r="T335" s="153">
        <f t="shared" si="90"/>
        <v>0</v>
      </c>
      <c r="U335" s="161" t="str">
        <f t="shared" si="91"/>
        <v/>
      </c>
      <c r="V335" s="162"/>
      <c r="W335" s="123"/>
      <c r="X335" s="122"/>
    </row>
    <row r="336" spans="1:24" x14ac:dyDescent="0.2">
      <c r="A336" s="102" t="str">
        <f>IF(ISBLANK('TAB-B. Zulässigkeitsprüfung'!A337),"",'TAB-B. Zulässigkeitsprüfung'!A337)</f>
        <v/>
      </c>
      <c r="B336" s="147" t="str">
        <f>IF(ISBLANK('TAB-B. Zulässigkeitsprüfung'!C337),"",'TAB-B. Zulässigkeitsprüfung'!C337)</f>
        <v/>
      </c>
      <c r="C336" s="148" t="str">
        <f>IF(ISBLANK('TAB-B. Zulässigkeitsprüfung'!D337),"",'TAB-B. Zulässigkeitsprüfung'!D337)</f>
        <v/>
      </c>
      <c r="D336" s="179"/>
      <c r="E336" s="147" t="str">
        <f t="shared" si="85"/>
        <v/>
      </c>
      <c r="F336" s="148" t="str">
        <f t="shared" si="86"/>
        <v/>
      </c>
      <c r="G336" s="149"/>
      <c r="H336" s="150" t="str">
        <f t="shared" si="79"/>
        <v/>
      </c>
      <c r="I336" s="151" t="str">
        <f t="shared" si="80"/>
        <v/>
      </c>
      <c r="J336" s="152" t="str">
        <f t="shared" si="81"/>
        <v/>
      </c>
      <c r="K336" s="153" t="str">
        <f t="shared" si="82"/>
        <v/>
      </c>
      <c r="L336" s="154" t="str">
        <f>IF(ISBLANK('TAB-B. Zulässigkeitsprüfung'!G337),"",'TAB-B. Zulässigkeitsprüfung'!G337)</f>
        <v/>
      </c>
      <c r="M336" s="155" t="str">
        <f>IF(ISBLANK('TAB-B. Zulässigkeitsprüfung'!H337),"",'TAB-B. Zulässigkeitsprüfung'!H337)</f>
        <v/>
      </c>
      <c r="N336" s="157"/>
      <c r="O336" s="151">
        <f t="shared" si="87"/>
        <v>0</v>
      </c>
      <c r="P336" s="153" t="str">
        <f t="shared" si="83"/>
        <v/>
      </c>
      <c r="Q336" s="101" t="str">
        <f t="shared" si="88"/>
        <v/>
      </c>
      <c r="R336" s="150" t="str">
        <f t="shared" si="89"/>
        <v/>
      </c>
      <c r="S336" s="158" t="str">
        <f t="shared" si="84"/>
        <v/>
      </c>
      <c r="T336" s="153">
        <f t="shared" si="90"/>
        <v>0</v>
      </c>
      <c r="U336" s="161" t="str">
        <f t="shared" si="91"/>
        <v/>
      </c>
      <c r="V336" s="162"/>
      <c r="W336" s="123"/>
      <c r="X336" s="122"/>
    </row>
    <row r="337" spans="1:24" x14ac:dyDescent="0.2">
      <c r="A337" s="102" t="str">
        <f>IF(ISBLANK('TAB-B. Zulässigkeitsprüfung'!A338),"",'TAB-B. Zulässigkeitsprüfung'!A338)</f>
        <v/>
      </c>
      <c r="B337" s="147" t="str">
        <f>IF(ISBLANK('TAB-B. Zulässigkeitsprüfung'!C338),"",'TAB-B. Zulässigkeitsprüfung'!C338)</f>
        <v/>
      </c>
      <c r="C337" s="148" t="str">
        <f>IF(ISBLANK('TAB-B. Zulässigkeitsprüfung'!D338),"",'TAB-B. Zulässigkeitsprüfung'!D338)</f>
        <v/>
      </c>
      <c r="D337" s="179"/>
      <c r="E337" s="147" t="str">
        <f t="shared" si="85"/>
        <v/>
      </c>
      <c r="F337" s="148" t="str">
        <f t="shared" si="86"/>
        <v/>
      </c>
      <c r="G337" s="149"/>
      <c r="H337" s="150" t="str">
        <f t="shared" si="79"/>
        <v/>
      </c>
      <c r="I337" s="151" t="str">
        <f t="shared" si="80"/>
        <v/>
      </c>
      <c r="J337" s="152" t="str">
        <f t="shared" si="81"/>
        <v/>
      </c>
      <c r="K337" s="153" t="str">
        <f t="shared" si="82"/>
        <v/>
      </c>
      <c r="L337" s="154" t="str">
        <f>IF(ISBLANK('TAB-B. Zulässigkeitsprüfung'!G338),"",'TAB-B. Zulässigkeitsprüfung'!G338)</f>
        <v/>
      </c>
      <c r="M337" s="155" t="str">
        <f>IF(ISBLANK('TAB-B. Zulässigkeitsprüfung'!H338),"",'TAB-B. Zulässigkeitsprüfung'!H338)</f>
        <v/>
      </c>
      <c r="N337" s="157"/>
      <c r="O337" s="151">
        <f t="shared" si="87"/>
        <v>0</v>
      </c>
      <c r="P337" s="153" t="str">
        <f t="shared" si="83"/>
        <v/>
      </c>
      <c r="Q337" s="101" t="str">
        <f t="shared" si="88"/>
        <v/>
      </c>
      <c r="R337" s="150" t="str">
        <f t="shared" si="89"/>
        <v/>
      </c>
      <c r="S337" s="158" t="str">
        <f t="shared" si="84"/>
        <v/>
      </c>
      <c r="T337" s="153">
        <f t="shared" si="90"/>
        <v>0</v>
      </c>
      <c r="U337" s="161" t="str">
        <f t="shared" si="91"/>
        <v/>
      </c>
      <c r="V337" s="162"/>
      <c r="W337" s="123"/>
      <c r="X337" s="122"/>
    </row>
    <row r="338" spans="1:24" x14ac:dyDescent="0.2">
      <c r="A338" s="102" t="str">
        <f>IF(ISBLANK('TAB-B. Zulässigkeitsprüfung'!A339),"",'TAB-B. Zulässigkeitsprüfung'!A339)</f>
        <v/>
      </c>
      <c r="B338" s="147" t="str">
        <f>IF(ISBLANK('TAB-B. Zulässigkeitsprüfung'!C339),"",'TAB-B. Zulässigkeitsprüfung'!C339)</f>
        <v/>
      </c>
      <c r="C338" s="148" t="str">
        <f>IF(ISBLANK('TAB-B. Zulässigkeitsprüfung'!D339),"",'TAB-B. Zulässigkeitsprüfung'!D339)</f>
        <v/>
      </c>
      <c r="D338" s="179"/>
      <c r="E338" s="147" t="str">
        <f t="shared" si="85"/>
        <v/>
      </c>
      <c r="F338" s="148" t="str">
        <f t="shared" si="86"/>
        <v/>
      </c>
      <c r="G338" s="149"/>
      <c r="H338" s="150" t="str">
        <f t="shared" si="79"/>
        <v/>
      </c>
      <c r="I338" s="151" t="str">
        <f t="shared" si="80"/>
        <v/>
      </c>
      <c r="J338" s="152" t="str">
        <f t="shared" si="81"/>
        <v/>
      </c>
      <c r="K338" s="153" t="str">
        <f t="shared" si="82"/>
        <v/>
      </c>
      <c r="L338" s="154" t="str">
        <f>IF(ISBLANK('TAB-B. Zulässigkeitsprüfung'!G339),"",'TAB-B. Zulässigkeitsprüfung'!G339)</f>
        <v/>
      </c>
      <c r="M338" s="155" t="str">
        <f>IF(ISBLANK('TAB-B. Zulässigkeitsprüfung'!H339),"",'TAB-B. Zulässigkeitsprüfung'!H339)</f>
        <v/>
      </c>
      <c r="N338" s="157"/>
      <c r="O338" s="151">
        <f t="shared" si="87"/>
        <v>0</v>
      </c>
      <c r="P338" s="153" t="str">
        <f t="shared" si="83"/>
        <v/>
      </c>
      <c r="Q338" s="101" t="str">
        <f t="shared" si="88"/>
        <v/>
      </c>
      <c r="R338" s="150" t="str">
        <f t="shared" si="89"/>
        <v/>
      </c>
      <c r="S338" s="158" t="str">
        <f t="shared" si="84"/>
        <v/>
      </c>
      <c r="T338" s="153">
        <f t="shared" si="90"/>
        <v>0</v>
      </c>
      <c r="U338" s="161" t="str">
        <f t="shared" si="91"/>
        <v/>
      </c>
      <c r="V338" s="162"/>
      <c r="W338" s="123"/>
      <c r="X338" s="122"/>
    </row>
    <row r="339" spans="1:24" x14ac:dyDescent="0.2">
      <c r="A339" s="102" t="str">
        <f>IF(ISBLANK('TAB-B. Zulässigkeitsprüfung'!A340),"",'TAB-B. Zulässigkeitsprüfung'!A340)</f>
        <v/>
      </c>
      <c r="B339" s="147" t="str">
        <f>IF(ISBLANK('TAB-B. Zulässigkeitsprüfung'!C340),"",'TAB-B. Zulässigkeitsprüfung'!C340)</f>
        <v/>
      </c>
      <c r="C339" s="148" t="str">
        <f>IF(ISBLANK('TAB-B. Zulässigkeitsprüfung'!D340),"",'TAB-B. Zulässigkeitsprüfung'!D340)</f>
        <v/>
      </c>
      <c r="D339" s="179"/>
      <c r="E339" s="147" t="str">
        <f t="shared" si="85"/>
        <v/>
      </c>
      <c r="F339" s="148" t="str">
        <f t="shared" si="86"/>
        <v/>
      </c>
      <c r="G339" s="149"/>
      <c r="H339" s="150" t="str">
        <f t="shared" si="79"/>
        <v/>
      </c>
      <c r="I339" s="151" t="str">
        <f t="shared" si="80"/>
        <v/>
      </c>
      <c r="J339" s="152" t="str">
        <f t="shared" si="81"/>
        <v/>
      </c>
      <c r="K339" s="153" t="str">
        <f t="shared" si="82"/>
        <v/>
      </c>
      <c r="L339" s="154" t="str">
        <f>IF(ISBLANK('TAB-B. Zulässigkeitsprüfung'!G340),"",'TAB-B. Zulässigkeitsprüfung'!G340)</f>
        <v/>
      </c>
      <c r="M339" s="155" t="str">
        <f>IF(ISBLANK('TAB-B. Zulässigkeitsprüfung'!H340),"",'TAB-B. Zulässigkeitsprüfung'!H340)</f>
        <v/>
      </c>
      <c r="N339" s="157"/>
      <c r="O339" s="151">
        <f t="shared" si="87"/>
        <v>0</v>
      </c>
      <c r="P339" s="153" t="str">
        <f t="shared" si="83"/>
        <v/>
      </c>
      <c r="Q339" s="101" t="str">
        <f t="shared" si="88"/>
        <v/>
      </c>
      <c r="R339" s="150" t="str">
        <f t="shared" si="89"/>
        <v/>
      </c>
      <c r="S339" s="158" t="str">
        <f t="shared" si="84"/>
        <v/>
      </c>
      <c r="T339" s="153">
        <f t="shared" si="90"/>
        <v>0</v>
      </c>
      <c r="U339" s="161" t="str">
        <f t="shared" si="91"/>
        <v/>
      </c>
      <c r="V339" s="162"/>
      <c r="W339" s="123"/>
      <c r="X339" s="122"/>
    </row>
    <row r="340" spans="1:24" x14ac:dyDescent="0.2">
      <c r="A340" s="102" t="str">
        <f>IF(ISBLANK('TAB-B. Zulässigkeitsprüfung'!A341),"",'TAB-B. Zulässigkeitsprüfung'!A341)</f>
        <v/>
      </c>
      <c r="B340" s="147" t="str">
        <f>IF(ISBLANK('TAB-B. Zulässigkeitsprüfung'!C341),"",'TAB-B. Zulässigkeitsprüfung'!C341)</f>
        <v/>
      </c>
      <c r="C340" s="148" t="str">
        <f>IF(ISBLANK('TAB-B. Zulässigkeitsprüfung'!D341),"",'TAB-B. Zulässigkeitsprüfung'!D341)</f>
        <v/>
      </c>
      <c r="D340" s="179"/>
      <c r="E340" s="147" t="str">
        <f t="shared" si="85"/>
        <v/>
      </c>
      <c r="F340" s="148" t="str">
        <f t="shared" si="86"/>
        <v/>
      </c>
      <c r="G340" s="149"/>
      <c r="H340" s="150" t="str">
        <f t="shared" si="79"/>
        <v/>
      </c>
      <c r="I340" s="151" t="str">
        <f t="shared" si="80"/>
        <v/>
      </c>
      <c r="J340" s="152" t="str">
        <f t="shared" si="81"/>
        <v/>
      </c>
      <c r="K340" s="153" t="str">
        <f t="shared" si="82"/>
        <v/>
      </c>
      <c r="L340" s="154" t="str">
        <f>IF(ISBLANK('TAB-B. Zulässigkeitsprüfung'!G341),"",'TAB-B. Zulässigkeitsprüfung'!G341)</f>
        <v/>
      </c>
      <c r="M340" s="155" t="str">
        <f>IF(ISBLANK('TAB-B. Zulässigkeitsprüfung'!H341),"",'TAB-B. Zulässigkeitsprüfung'!H341)</f>
        <v/>
      </c>
      <c r="N340" s="157"/>
      <c r="O340" s="151">
        <f t="shared" si="87"/>
        <v>0</v>
      </c>
      <c r="P340" s="153" t="str">
        <f t="shared" si="83"/>
        <v/>
      </c>
      <c r="Q340" s="101" t="str">
        <f t="shared" si="88"/>
        <v/>
      </c>
      <c r="R340" s="150" t="str">
        <f t="shared" si="89"/>
        <v/>
      </c>
      <c r="S340" s="158" t="str">
        <f t="shared" si="84"/>
        <v/>
      </c>
      <c r="T340" s="153">
        <f t="shared" si="90"/>
        <v>0</v>
      </c>
      <c r="U340" s="161" t="str">
        <f t="shared" si="91"/>
        <v/>
      </c>
      <c r="V340" s="162"/>
      <c r="W340" s="123"/>
      <c r="X340" s="122"/>
    </row>
    <row r="341" spans="1:24" x14ac:dyDescent="0.2">
      <c r="A341" s="102" t="str">
        <f>IF(ISBLANK('TAB-B. Zulässigkeitsprüfung'!A342),"",'TAB-B. Zulässigkeitsprüfung'!A342)</f>
        <v/>
      </c>
      <c r="B341" s="147" t="str">
        <f>IF(ISBLANK('TAB-B. Zulässigkeitsprüfung'!C342),"",'TAB-B. Zulässigkeitsprüfung'!C342)</f>
        <v/>
      </c>
      <c r="C341" s="148" t="str">
        <f>IF(ISBLANK('TAB-B. Zulässigkeitsprüfung'!D342),"",'TAB-B. Zulässigkeitsprüfung'!D342)</f>
        <v/>
      </c>
      <c r="D341" s="179"/>
      <c r="E341" s="147" t="str">
        <f t="shared" si="85"/>
        <v/>
      </c>
      <c r="F341" s="148" t="str">
        <f t="shared" si="86"/>
        <v/>
      </c>
      <c r="G341" s="149"/>
      <c r="H341" s="150" t="str">
        <f t="shared" si="79"/>
        <v/>
      </c>
      <c r="I341" s="151" t="str">
        <f t="shared" si="80"/>
        <v/>
      </c>
      <c r="J341" s="152" t="str">
        <f t="shared" si="81"/>
        <v/>
      </c>
      <c r="K341" s="153" t="str">
        <f t="shared" si="82"/>
        <v/>
      </c>
      <c r="L341" s="154" t="str">
        <f>IF(ISBLANK('TAB-B. Zulässigkeitsprüfung'!G342),"",'TAB-B. Zulässigkeitsprüfung'!G342)</f>
        <v/>
      </c>
      <c r="M341" s="155" t="str">
        <f>IF(ISBLANK('TAB-B. Zulässigkeitsprüfung'!H342),"",'TAB-B. Zulässigkeitsprüfung'!H342)</f>
        <v/>
      </c>
      <c r="N341" s="157"/>
      <c r="O341" s="151">
        <f t="shared" si="87"/>
        <v>0</v>
      </c>
      <c r="P341" s="153" t="str">
        <f t="shared" si="83"/>
        <v/>
      </c>
      <c r="Q341" s="101" t="str">
        <f t="shared" si="88"/>
        <v/>
      </c>
      <c r="R341" s="150" t="str">
        <f t="shared" si="89"/>
        <v/>
      </c>
      <c r="S341" s="158" t="str">
        <f t="shared" si="84"/>
        <v/>
      </c>
      <c r="T341" s="153">
        <f t="shared" si="90"/>
        <v>0</v>
      </c>
      <c r="U341" s="161" t="str">
        <f t="shared" si="91"/>
        <v/>
      </c>
      <c r="V341" s="162"/>
      <c r="W341" s="123"/>
      <c r="X341" s="122"/>
    </row>
    <row r="342" spans="1:24" x14ac:dyDescent="0.2">
      <c r="A342" s="102" t="str">
        <f>IF(ISBLANK('TAB-B. Zulässigkeitsprüfung'!A343),"",'TAB-B. Zulässigkeitsprüfung'!A343)</f>
        <v/>
      </c>
      <c r="B342" s="147" t="str">
        <f>IF(ISBLANK('TAB-B. Zulässigkeitsprüfung'!C343),"",'TAB-B. Zulässigkeitsprüfung'!C343)</f>
        <v/>
      </c>
      <c r="C342" s="148" t="str">
        <f>IF(ISBLANK('TAB-B. Zulässigkeitsprüfung'!D343),"",'TAB-B. Zulässigkeitsprüfung'!D343)</f>
        <v/>
      </c>
      <c r="D342" s="179"/>
      <c r="E342" s="147" t="str">
        <f t="shared" si="85"/>
        <v/>
      </c>
      <c r="F342" s="148" t="str">
        <f t="shared" si="86"/>
        <v/>
      </c>
      <c r="G342" s="149"/>
      <c r="H342" s="150" t="str">
        <f t="shared" si="79"/>
        <v/>
      </c>
      <c r="I342" s="151" t="str">
        <f t="shared" si="80"/>
        <v/>
      </c>
      <c r="J342" s="152" t="str">
        <f t="shared" si="81"/>
        <v/>
      </c>
      <c r="K342" s="153" t="str">
        <f t="shared" si="82"/>
        <v/>
      </c>
      <c r="L342" s="154" t="str">
        <f>IF(ISBLANK('TAB-B. Zulässigkeitsprüfung'!G343),"",'TAB-B. Zulässigkeitsprüfung'!G343)</f>
        <v/>
      </c>
      <c r="M342" s="155" t="str">
        <f>IF(ISBLANK('TAB-B. Zulässigkeitsprüfung'!H343),"",'TAB-B. Zulässigkeitsprüfung'!H343)</f>
        <v/>
      </c>
      <c r="N342" s="157"/>
      <c r="O342" s="151">
        <f t="shared" si="87"/>
        <v>0</v>
      </c>
      <c r="P342" s="153" t="str">
        <f t="shared" si="83"/>
        <v/>
      </c>
      <c r="Q342" s="101" t="str">
        <f t="shared" si="88"/>
        <v/>
      </c>
      <c r="R342" s="150" t="str">
        <f t="shared" si="89"/>
        <v/>
      </c>
      <c r="S342" s="158" t="str">
        <f t="shared" si="84"/>
        <v/>
      </c>
      <c r="T342" s="153">
        <f t="shared" si="90"/>
        <v>0</v>
      </c>
      <c r="U342" s="161" t="str">
        <f t="shared" si="91"/>
        <v/>
      </c>
      <c r="V342" s="162"/>
      <c r="W342" s="123"/>
      <c r="X342" s="122"/>
    </row>
    <row r="343" spans="1:24" x14ac:dyDescent="0.2">
      <c r="A343" s="102" t="str">
        <f>IF(ISBLANK('TAB-B. Zulässigkeitsprüfung'!A344),"",'TAB-B. Zulässigkeitsprüfung'!A344)</f>
        <v/>
      </c>
      <c r="B343" s="147" t="str">
        <f>IF(ISBLANK('TAB-B. Zulässigkeitsprüfung'!C344),"",'TAB-B. Zulässigkeitsprüfung'!C344)</f>
        <v/>
      </c>
      <c r="C343" s="148" t="str">
        <f>IF(ISBLANK('TAB-B. Zulässigkeitsprüfung'!D344),"",'TAB-B. Zulässigkeitsprüfung'!D344)</f>
        <v/>
      </c>
      <c r="D343" s="179"/>
      <c r="E343" s="147" t="str">
        <f t="shared" si="85"/>
        <v/>
      </c>
      <c r="F343" s="148" t="str">
        <f t="shared" si="86"/>
        <v/>
      </c>
      <c r="G343" s="149"/>
      <c r="H343" s="150" t="str">
        <f t="shared" si="79"/>
        <v/>
      </c>
      <c r="I343" s="151" t="str">
        <f t="shared" si="80"/>
        <v/>
      </c>
      <c r="J343" s="152" t="str">
        <f t="shared" si="81"/>
        <v/>
      </c>
      <c r="K343" s="153" t="str">
        <f t="shared" si="82"/>
        <v/>
      </c>
      <c r="L343" s="154" t="str">
        <f>IF(ISBLANK('TAB-B. Zulässigkeitsprüfung'!G344),"",'TAB-B. Zulässigkeitsprüfung'!G344)</f>
        <v/>
      </c>
      <c r="M343" s="155" t="str">
        <f>IF(ISBLANK('TAB-B. Zulässigkeitsprüfung'!H344),"",'TAB-B. Zulässigkeitsprüfung'!H344)</f>
        <v/>
      </c>
      <c r="N343" s="157"/>
      <c r="O343" s="151">
        <f t="shared" si="87"/>
        <v>0</v>
      </c>
      <c r="P343" s="153" t="str">
        <f t="shared" si="83"/>
        <v/>
      </c>
      <c r="Q343" s="101" t="str">
        <f t="shared" si="88"/>
        <v/>
      </c>
      <c r="R343" s="150" t="str">
        <f t="shared" si="89"/>
        <v/>
      </c>
      <c r="S343" s="158" t="str">
        <f t="shared" si="84"/>
        <v/>
      </c>
      <c r="T343" s="153">
        <f t="shared" si="90"/>
        <v>0</v>
      </c>
      <c r="U343" s="161" t="str">
        <f t="shared" si="91"/>
        <v/>
      </c>
      <c r="V343" s="162"/>
      <c r="W343" s="123"/>
      <c r="X343" s="122"/>
    </row>
    <row r="344" spans="1:24" x14ac:dyDescent="0.2">
      <c r="A344" s="102" t="str">
        <f>IF(ISBLANK('TAB-B. Zulässigkeitsprüfung'!A345),"",'TAB-B. Zulässigkeitsprüfung'!A345)</f>
        <v/>
      </c>
      <c r="B344" s="147" t="str">
        <f>IF(ISBLANK('TAB-B. Zulässigkeitsprüfung'!C345),"",'TAB-B. Zulässigkeitsprüfung'!C345)</f>
        <v/>
      </c>
      <c r="C344" s="148" t="str">
        <f>IF(ISBLANK('TAB-B. Zulässigkeitsprüfung'!D345),"",'TAB-B. Zulässigkeitsprüfung'!D345)</f>
        <v/>
      </c>
      <c r="D344" s="179"/>
      <c r="E344" s="147" t="str">
        <f t="shared" si="85"/>
        <v/>
      </c>
      <c r="F344" s="148" t="str">
        <f t="shared" si="86"/>
        <v/>
      </c>
      <c r="G344" s="149"/>
      <c r="H344" s="150" t="str">
        <f t="shared" si="79"/>
        <v/>
      </c>
      <c r="I344" s="151" t="str">
        <f t="shared" si="80"/>
        <v/>
      </c>
      <c r="J344" s="152" t="str">
        <f t="shared" si="81"/>
        <v/>
      </c>
      <c r="K344" s="153" t="str">
        <f t="shared" si="82"/>
        <v/>
      </c>
      <c r="L344" s="154" t="str">
        <f>IF(ISBLANK('TAB-B. Zulässigkeitsprüfung'!G345),"",'TAB-B. Zulässigkeitsprüfung'!G345)</f>
        <v/>
      </c>
      <c r="M344" s="155" t="str">
        <f>IF(ISBLANK('TAB-B. Zulässigkeitsprüfung'!H345),"",'TAB-B. Zulässigkeitsprüfung'!H345)</f>
        <v/>
      </c>
      <c r="N344" s="157"/>
      <c r="O344" s="151">
        <f t="shared" si="87"/>
        <v>0</v>
      </c>
      <c r="P344" s="153" t="str">
        <f t="shared" si="83"/>
        <v/>
      </c>
      <c r="Q344" s="101" t="str">
        <f t="shared" si="88"/>
        <v/>
      </c>
      <c r="R344" s="150" t="str">
        <f t="shared" si="89"/>
        <v/>
      </c>
      <c r="S344" s="158" t="str">
        <f t="shared" si="84"/>
        <v/>
      </c>
      <c r="T344" s="153">
        <f t="shared" si="90"/>
        <v>0</v>
      </c>
      <c r="U344" s="161" t="str">
        <f t="shared" si="91"/>
        <v/>
      </c>
      <c r="V344" s="162"/>
      <c r="W344" s="123"/>
      <c r="X344" s="122"/>
    </row>
    <row r="345" spans="1:24" x14ac:dyDescent="0.2">
      <c r="A345" s="102" t="str">
        <f>IF(ISBLANK('TAB-B. Zulässigkeitsprüfung'!A346),"",'TAB-B. Zulässigkeitsprüfung'!A346)</f>
        <v/>
      </c>
      <c r="B345" s="147" t="str">
        <f>IF(ISBLANK('TAB-B. Zulässigkeitsprüfung'!C346),"",'TAB-B. Zulässigkeitsprüfung'!C346)</f>
        <v/>
      </c>
      <c r="C345" s="148" t="str">
        <f>IF(ISBLANK('TAB-B. Zulässigkeitsprüfung'!D346),"",'TAB-B. Zulässigkeitsprüfung'!D346)</f>
        <v/>
      </c>
      <c r="D345" s="179"/>
      <c r="E345" s="147" t="str">
        <f t="shared" si="85"/>
        <v/>
      </c>
      <c r="F345" s="148" t="str">
        <f t="shared" si="86"/>
        <v/>
      </c>
      <c r="G345" s="149"/>
      <c r="H345" s="150" t="str">
        <f t="shared" si="79"/>
        <v/>
      </c>
      <c r="I345" s="151" t="str">
        <f t="shared" si="80"/>
        <v/>
      </c>
      <c r="J345" s="152" t="str">
        <f t="shared" si="81"/>
        <v/>
      </c>
      <c r="K345" s="153" t="str">
        <f t="shared" si="82"/>
        <v/>
      </c>
      <c r="L345" s="154" t="str">
        <f>IF(ISBLANK('TAB-B. Zulässigkeitsprüfung'!G346),"",'TAB-B. Zulässigkeitsprüfung'!G346)</f>
        <v/>
      </c>
      <c r="M345" s="155" t="str">
        <f>IF(ISBLANK('TAB-B. Zulässigkeitsprüfung'!H346),"",'TAB-B. Zulässigkeitsprüfung'!H346)</f>
        <v/>
      </c>
      <c r="N345" s="157"/>
      <c r="O345" s="151">
        <f t="shared" si="87"/>
        <v>0</v>
      </c>
      <c r="P345" s="153" t="str">
        <f t="shared" si="83"/>
        <v/>
      </c>
      <c r="Q345" s="101" t="str">
        <f t="shared" si="88"/>
        <v/>
      </c>
      <c r="R345" s="150" t="str">
        <f t="shared" si="89"/>
        <v/>
      </c>
      <c r="S345" s="158" t="str">
        <f t="shared" si="84"/>
        <v/>
      </c>
      <c r="T345" s="153">
        <f t="shared" si="90"/>
        <v>0</v>
      </c>
      <c r="U345" s="161" t="str">
        <f t="shared" si="91"/>
        <v/>
      </c>
      <c r="V345" s="162"/>
      <c r="W345" s="123"/>
      <c r="X345" s="122"/>
    </row>
    <row r="346" spans="1:24" x14ac:dyDescent="0.2">
      <c r="A346" s="102" t="str">
        <f>IF(ISBLANK('TAB-B. Zulässigkeitsprüfung'!A347),"",'TAB-B. Zulässigkeitsprüfung'!A347)</f>
        <v/>
      </c>
      <c r="B346" s="147" t="str">
        <f>IF(ISBLANK('TAB-B. Zulässigkeitsprüfung'!C347),"",'TAB-B. Zulässigkeitsprüfung'!C347)</f>
        <v/>
      </c>
      <c r="C346" s="148" t="str">
        <f>IF(ISBLANK('TAB-B. Zulässigkeitsprüfung'!D347),"",'TAB-B. Zulässigkeitsprüfung'!D347)</f>
        <v/>
      </c>
      <c r="D346" s="179"/>
      <c r="E346" s="147" t="str">
        <f t="shared" si="85"/>
        <v/>
      </c>
      <c r="F346" s="148" t="str">
        <f t="shared" si="86"/>
        <v/>
      </c>
      <c r="G346" s="149"/>
      <c r="H346" s="150" t="str">
        <f t="shared" si="79"/>
        <v/>
      </c>
      <c r="I346" s="151" t="str">
        <f t="shared" si="80"/>
        <v/>
      </c>
      <c r="J346" s="152" t="str">
        <f t="shared" si="81"/>
        <v/>
      </c>
      <c r="K346" s="153" t="str">
        <f t="shared" si="82"/>
        <v/>
      </c>
      <c r="L346" s="154" t="str">
        <f>IF(ISBLANK('TAB-B. Zulässigkeitsprüfung'!G347),"",'TAB-B. Zulässigkeitsprüfung'!G347)</f>
        <v/>
      </c>
      <c r="M346" s="155" t="str">
        <f>IF(ISBLANK('TAB-B. Zulässigkeitsprüfung'!H347),"",'TAB-B. Zulässigkeitsprüfung'!H347)</f>
        <v/>
      </c>
      <c r="N346" s="157"/>
      <c r="O346" s="151">
        <f t="shared" si="87"/>
        <v>0</v>
      </c>
      <c r="P346" s="153" t="str">
        <f t="shared" si="83"/>
        <v/>
      </c>
      <c r="Q346" s="101" t="str">
        <f t="shared" si="88"/>
        <v/>
      </c>
      <c r="R346" s="150" t="str">
        <f t="shared" si="89"/>
        <v/>
      </c>
      <c r="S346" s="158" t="str">
        <f t="shared" si="84"/>
        <v/>
      </c>
      <c r="T346" s="153">
        <f t="shared" si="90"/>
        <v>0</v>
      </c>
      <c r="U346" s="161" t="str">
        <f t="shared" si="91"/>
        <v/>
      </c>
      <c r="V346" s="162"/>
      <c r="W346" s="123"/>
      <c r="X346" s="122"/>
    </row>
    <row r="347" spans="1:24" x14ac:dyDescent="0.2">
      <c r="A347" s="102" t="str">
        <f>IF(ISBLANK('TAB-B. Zulässigkeitsprüfung'!A348),"",'TAB-B. Zulässigkeitsprüfung'!A348)</f>
        <v/>
      </c>
      <c r="B347" s="147" t="str">
        <f>IF(ISBLANK('TAB-B. Zulässigkeitsprüfung'!C348),"",'TAB-B. Zulässigkeitsprüfung'!C348)</f>
        <v/>
      </c>
      <c r="C347" s="148" t="str">
        <f>IF(ISBLANK('TAB-B. Zulässigkeitsprüfung'!D348),"",'TAB-B. Zulässigkeitsprüfung'!D348)</f>
        <v/>
      </c>
      <c r="D347" s="179"/>
      <c r="E347" s="147" t="str">
        <f t="shared" si="85"/>
        <v/>
      </c>
      <c r="F347" s="148" t="str">
        <f t="shared" si="86"/>
        <v/>
      </c>
      <c r="G347" s="149"/>
      <c r="H347" s="150" t="str">
        <f t="shared" si="79"/>
        <v/>
      </c>
      <c r="I347" s="151" t="str">
        <f t="shared" si="80"/>
        <v/>
      </c>
      <c r="J347" s="152" t="str">
        <f t="shared" si="81"/>
        <v/>
      </c>
      <c r="K347" s="153" t="str">
        <f t="shared" si="82"/>
        <v/>
      </c>
      <c r="L347" s="154" t="str">
        <f>IF(ISBLANK('TAB-B. Zulässigkeitsprüfung'!G348),"",'TAB-B. Zulässigkeitsprüfung'!G348)</f>
        <v/>
      </c>
      <c r="M347" s="155" t="str">
        <f>IF(ISBLANK('TAB-B. Zulässigkeitsprüfung'!H348),"",'TAB-B. Zulässigkeitsprüfung'!H348)</f>
        <v/>
      </c>
      <c r="N347" s="157"/>
      <c r="O347" s="151">
        <f t="shared" si="87"/>
        <v>0</v>
      </c>
      <c r="P347" s="153" t="str">
        <f t="shared" si="83"/>
        <v/>
      </c>
      <c r="Q347" s="101" t="str">
        <f t="shared" si="88"/>
        <v/>
      </c>
      <c r="R347" s="150" t="str">
        <f t="shared" si="89"/>
        <v/>
      </c>
      <c r="S347" s="158" t="str">
        <f t="shared" si="84"/>
        <v/>
      </c>
      <c r="T347" s="153">
        <f t="shared" si="90"/>
        <v>0</v>
      </c>
      <c r="U347" s="161" t="str">
        <f t="shared" si="91"/>
        <v/>
      </c>
      <c r="V347" s="162"/>
      <c r="W347" s="123"/>
      <c r="X347" s="122"/>
    </row>
    <row r="348" spans="1:24" x14ac:dyDescent="0.2">
      <c r="A348" s="102" t="str">
        <f>IF(ISBLANK('TAB-B. Zulässigkeitsprüfung'!A349),"",'TAB-B. Zulässigkeitsprüfung'!A349)</f>
        <v/>
      </c>
      <c r="B348" s="147" t="str">
        <f>IF(ISBLANK('TAB-B. Zulässigkeitsprüfung'!C349),"",'TAB-B. Zulässigkeitsprüfung'!C349)</f>
        <v/>
      </c>
      <c r="C348" s="148" t="str">
        <f>IF(ISBLANK('TAB-B. Zulässigkeitsprüfung'!D349),"",'TAB-B. Zulässigkeitsprüfung'!D349)</f>
        <v/>
      </c>
      <c r="D348" s="179"/>
      <c r="E348" s="147" t="str">
        <f t="shared" si="85"/>
        <v/>
      </c>
      <c r="F348" s="148" t="str">
        <f t="shared" si="86"/>
        <v/>
      </c>
      <c r="G348" s="149"/>
      <c r="H348" s="150" t="str">
        <f t="shared" si="79"/>
        <v/>
      </c>
      <c r="I348" s="151" t="str">
        <f t="shared" si="80"/>
        <v/>
      </c>
      <c r="J348" s="152" t="str">
        <f t="shared" si="81"/>
        <v/>
      </c>
      <c r="K348" s="153" t="str">
        <f t="shared" si="82"/>
        <v/>
      </c>
      <c r="L348" s="154" t="str">
        <f>IF(ISBLANK('TAB-B. Zulässigkeitsprüfung'!G349),"",'TAB-B. Zulässigkeitsprüfung'!G349)</f>
        <v/>
      </c>
      <c r="M348" s="155" t="str">
        <f>IF(ISBLANK('TAB-B. Zulässigkeitsprüfung'!H349),"",'TAB-B. Zulässigkeitsprüfung'!H349)</f>
        <v/>
      </c>
      <c r="N348" s="157"/>
      <c r="O348" s="151">
        <f t="shared" si="87"/>
        <v>0</v>
      </c>
      <c r="P348" s="153" t="str">
        <f t="shared" si="83"/>
        <v/>
      </c>
      <c r="Q348" s="101" t="str">
        <f t="shared" si="88"/>
        <v/>
      </c>
      <c r="R348" s="150" t="str">
        <f t="shared" si="89"/>
        <v/>
      </c>
      <c r="S348" s="158" t="str">
        <f t="shared" si="84"/>
        <v/>
      </c>
      <c r="T348" s="153">
        <f t="shared" si="90"/>
        <v>0</v>
      </c>
      <c r="U348" s="161" t="str">
        <f t="shared" si="91"/>
        <v/>
      </c>
      <c r="V348" s="162"/>
      <c r="W348" s="123"/>
      <c r="X348" s="122"/>
    </row>
    <row r="349" spans="1:24" x14ac:dyDescent="0.2">
      <c r="A349" s="102" t="str">
        <f>IF(ISBLANK('TAB-B. Zulässigkeitsprüfung'!A350),"",'TAB-B. Zulässigkeitsprüfung'!A350)</f>
        <v/>
      </c>
      <c r="B349" s="147" t="str">
        <f>IF(ISBLANK('TAB-B. Zulässigkeitsprüfung'!C350),"",'TAB-B. Zulässigkeitsprüfung'!C350)</f>
        <v/>
      </c>
      <c r="C349" s="148" t="str">
        <f>IF(ISBLANK('TAB-B. Zulässigkeitsprüfung'!D350),"",'TAB-B. Zulässigkeitsprüfung'!D350)</f>
        <v/>
      </c>
      <c r="D349" s="179"/>
      <c r="E349" s="147" t="str">
        <f t="shared" si="85"/>
        <v/>
      </c>
      <c r="F349" s="148" t="str">
        <f t="shared" si="86"/>
        <v/>
      </c>
      <c r="G349" s="149"/>
      <c r="H349" s="150" t="str">
        <f t="shared" si="79"/>
        <v/>
      </c>
      <c r="I349" s="151" t="str">
        <f t="shared" si="80"/>
        <v/>
      </c>
      <c r="J349" s="152" t="str">
        <f t="shared" si="81"/>
        <v/>
      </c>
      <c r="K349" s="153" t="str">
        <f t="shared" si="82"/>
        <v/>
      </c>
      <c r="L349" s="154" t="str">
        <f>IF(ISBLANK('TAB-B. Zulässigkeitsprüfung'!G350),"",'TAB-B. Zulässigkeitsprüfung'!G350)</f>
        <v/>
      </c>
      <c r="M349" s="155" t="str">
        <f>IF(ISBLANK('TAB-B. Zulässigkeitsprüfung'!H350),"",'TAB-B. Zulässigkeitsprüfung'!H350)</f>
        <v/>
      </c>
      <c r="N349" s="157"/>
      <c r="O349" s="151">
        <f t="shared" si="87"/>
        <v>0</v>
      </c>
      <c r="P349" s="153" t="str">
        <f t="shared" si="83"/>
        <v/>
      </c>
      <c r="Q349" s="101" t="str">
        <f t="shared" si="88"/>
        <v/>
      </c>
      <c r="R349" s="150" t="str">
        <f t="shared" si="89"/>
        <v/>
      </c>
      <c r="S349" s="158" t="str">
        <f t="shared" si="84"/>
        <v/>
      </c>
      <c r="T349" s="153">
        <f t="shared" si="90"/>
        <v>0</v>
      </c>
      <c r="U349" s="161" t="str">
        <f t="shared" si="91"/>
        <v/>
      </c>
      <c r="V349" s="162"/>
      <c r="W349" s="123"/>
      <c r="X349" s="122"/>
    </row>
    <row r="350" spans="1:24" x14ac:dyDescent="0.2">
      <c r="A350" s="102" t="str">
        <f>IF(ISBLANK('TAB-B. Zulässigkeitsprüfung'!A351),"",'TAB-B. Zulässigkeitsprüfung'!A351)</f>
        <v/>
      </c>
      <c r="B350" s="147" t="str">
        <f>IF(ISBLANK('TAB-B. Zulässigkeitsprüfung'!C351),"",'TAB-B. Zulässigkeitsprüfung'!C351)</f>
        <v/>
      </c>
      <c r="C350" s="148" t="str">
        <f>IF(ISBLANK('TAB-B. Zulässigkeitsprüfung'!D351),"",'TAB-B. Zulässigkeitsprüfung'!D351)</f>
        <v/>
      </c>
      <c r="D350" s="179"/>
      <c r="E350" s="147" t="str">
        <f t="shared" si="85"/>
        <v/>
      </c>
      <c r="F350" s="148" t="str">
        <f t="shared" si="86"/>
        <v/>
      </c>
      <c r="G350" s="149"/>
      <c r="H350" s="150" t="str">
        <f t="shared" si="79"/>
        <v/>
      </c>
      <c r="I350" s="151" t="str">
        <f t="shared" si="80"/>
        <v/>
      </c>
      <c r="J350" s="152" t="str">
        <f t="shared" si="81"/>
        <v/>
      </c>
      <c r="K350" s="153" t="str">
        <f t="shared" si="82"/>
        <v/>
      </c>
      <c r="L350" s="154" t="str">
        <f>IF(ISBLANK('TAB-B. Zulässigkeitsprüfung'!G351),"",'TAB-B. Zulässigkeitsprüfung'!G351)</f>
        <v/>
      </c>
      <c r="M350" s="155" t="str">
        <f>IF(ISBLANK('TAB-B. Zulässigkeitsprüfung'!H351),"",'TAB-B. Zulässigkeitsprüfung'!H351)</f>
        <v/>
      </c>
      <c r="N350" s="157"/>
      <c r="O350" s="151">
        <f t="shared" si="87"/>
        <v>0</v>
      </c>
      <c r="P350" s="153" t="str">
        <f t="shared" si="83"/>
        <v/>
      </c>
      <c r="Q350" s="101" t="str">
        <f t="shared" si="88"/>
        <v/>
      </c>
      <c r="R350" s="150" t="str">
        <f t="shared" si="89"/>
        <v/>
      </c>
      <c r="S350" s="158" t="str">
        <f t="shared" si="84"/>
        <v/>
      </c>
      <c r="T350" s="153">
        <f t="shared" si="90"/>
        <v>0</v>
      </c>
      <c r="U350" s="161" t="str">
        <f t="shared" si="91"/>
        <v/>
      </c>
      <c r="V350" s="162"/>
      <c r="W350" s="123"/>
      <c r="X350" s="122"/>
    </row>
    <row r="351" spans="1:24" x14ac:dyDescent="0.2">
      <c r="A351" s="102" t="str">
        <f>IF(ISBLANK('TAB-B. Zulässigkeitsprüfung'!A352),"",'TAB-B. Zulässigkeitsprüfung'!A352)</f>
        <v/>
      </c>
      <c r="B351" s="147" t="str">
        <f>IF(ISBLANK('TAB-B. Zulässigkeitsprüfung'!C352),"",'TAB-B. Zulässigkeitsprüfung'!C352)</f>
        <v/>
      </c>
      <c r="C351" s="148" t="str">
        <f>IF(ISBLANK('TAB-B. Zulässigkeitsprüfung'!D352),"",'TAB-B. Zulässigkeitsprüfung'!D352)</f>
        <v/>
      </c>
      <c r="D351" s="179"/>
      <c r="E351" s="147" t="str">
        <f t="shared" si="85"/>
        <v/>
      </c>
      <c r="F351" s="148" t="str">
        <f t="shared" si="86"/>
        <v/>
      </c>
      <c r="G351" s="149"/>
      <c r="H351" s="150" t="str">
        <f t="shared" si="79"/>
        <v/>
      </c>
      <c r="I351" s="151" t="str">
        <f t="shared" si="80"/>
        <v/>
      </c>
      <c r="J351" s="152" t="str">
        <f t="shared" si="81"/>
        <v/>
      </c>
      <c r="K351" s="153" t="str">
        <f t="shared" si="82"/>
        <v/>
      </c>
      <c r="L351" s="154" t="str">
        <f>IF(ISBLANK('TAB-B. Zulässigkeitsprüfung'!G352),"",'TAB-B. Zulässigkeitsprüfung'!G352)</f>
        <v/>
      </c>
      <c r="M351" s="155" t="str">
        <f>IF(ISBLANK('TAB-B. Zulässigkeitsprüfung'!H352),"",'TAB-B. Zulässigkeitsprüfung'!H352)</f>
        <v/>
      </c>
      <c r="N351" s="157"/>
      <c r="O351" s="151">
        <f t="shared" si="87"/>
        <v>0</v>
      </c>
      <c r="P351" s="153" t="str">
        <f t="shared" si="83"/>
        <v/>
      </c>
      <c r="Q351" s="101" t="str">
        <f t="shared" si="88"/>
        <v/>
      </c>
      <c r="R351" s="150" t="str">
        <f t="shared" si="89"/>
        <v/>
      </c>
      <c r="S351" s="158" t="str">
        <f t="shared" si="84"/>
        <v/>
      </c>
      <c r="T351" s="153">
        <f t="shared" si="90"/>
        <v>0</v>
      </c>
      <c r="U351" s="161" t="str">
        <f t="shared" si="91"/>
        <v/>
      </c>
      <c r="V351" s="162"/>
      <c r="W351" s="123"/>
      <c r="X351" s="122"/>
    </row>
    <row r="352" spans="1:24" x14ac:dyDescent="0.2">
      <c r="A352" s="102" t="str">
        <f>IF(ISBLANK('TAB-B. Zulässigkeitsprüfung'!A353),"",'TAB-B. Zulässigkeitsprüfung'!A353)</f>
        <v/>
      </c>
      <c r="B352" s="147" t="str">
        <f>IF(ISBLANK('TAB-B. Zulässigkeitsprüfung'!C353),"",'TAB-B. Zulässigkeitsprüfung'!C353)</f>
        <v/>
      </c>
      <c r="C352" s="148" t="str">
        <f>IF(ISBLANK('TAB-B. Zulässigkeitsprüfung'!D353),"",'TAB-B. Zulässigkeitsprüfung'!D353)</f>
        <v/>
      </c>
      <c r="D352" s="179"/>
      <c r="E352" s="147" t="str">
        <f t="shared" si="85"/>
        <v/>
      </c>
      <c r="F352" s="148" t="str">
        <f t="shared" si="86"/>
        <v/>
      </c>
      <c r="G352" s="149"/>
      <c r="H352" s="150" t="str">
        <f t="shared" si="79"/>
        <v/>
      </c>
      <c r="I352" s="151" t="str">
        <f t="shared" si="80"/>
        <v/>
      </c>
      <c r="J352" s="152" t="str">
        <f t="shared" si="81"/>
        <v/>
      </c>
      <c r="K352" s="153" t="str">
        <f t="shared" si="82"/>
        <v/>
      </c>
      <c r="L352" s="154" t="str">
        <f>IF(ISBLANK('TAB-B. Zulässigkeitsprüfung'!G353),"",'TAB-B. Zulässigkeitsprüfung'!G353)</f>
        <v/>
      </c>
      <c r="M352" s="155" t="str">
        <f>IF(ISBLANK('TAB-B. Zulässigkeitsprüfung'!H353),"",'TAB-B. Zulässigkeitsprüfung'!H353)</f>
        <v/>
      </c>
      <c r="N352" s="157"/>
      <c r="O352" s="151">
        <f t="shared" si="87"/>
        <v>0</v>
      </c>
      <c r="P352" s="153" t="str">
        <f t="shared" si="83"/>
        <v/>
      </c>
      <c r="Q352" s="101" t="str">
        <f t="shared" si="88"/>
        <v/>
      </c>
      <c r="R352" s="150" t="str">
        <f t="shared" si="89"/>
        <v/>
      </c>
      <c r="S352" s="158" t="str">
        <f t="shared" si="84"/>
        <v/>
      </c>
      <c r="T352" s="153">
        <f t="shared" si="90"/>
        <v>0</v>
      </c>
      <c r="U352" s="161" t="str">
        <f t="shared" si="91"/>
        <v/>
      </c>
      <c r="V352" s="162"/>
      <c r="W352" s="123"/>
      <c r="X352" s="122"/>
    </row>
    <row r="353" spans="1:24" x14ac:dyDescent="0.2">
      <c r="A353" s="102" t="str">
        <f>IF(ISBLANK('TAB-B. Zulässigkeitsprüfung'!A354),"",'TAB-B. Zulässigkeitsprüfung'!A354)</f>
        <v/>
      </c>
      <c r="B353" s="147" t="str">
        <f>IF(ISBLANK('TAB-B. Zulässigkeitsprüfung'!C354),"",'TAB-B. Zulässigkeitsprüfung'!C354)</f>
        <v/>
      </c>
      <c r="C353" s="148" t="str">
        <f>IF(ISBLANK('TAB-B. Zulässigkeitsprüfung'!D354),"",'TAB-B. Zulässigkeitsprüfung'!D354)</f>
        <v/>
      </c>
      <c r="D353" s="179"/>
      <c r="E353" s="147" t="str">
        <f t="shared" si="85"/>
        <v/>
      </c>
      <c r="F353" s="148" t="str">
        <f t="shared" si="86"/>
        <v/>
      </c>
      <c r="G353" s="149"/>
      <c r="H353" s="150" t="str">
        <f t="shared" si="79"/>
        <v/>
      </c>
      <c r="I353" s="151" t="str">
        <f t="shared" si="80"/>
        <v/>
      </c>
      <c r="J353" s="152" t="str">
        <f t="shared" si="81"/>
        <v/>
      </c>
      <c r="K353" s="153" t="str">
        <f t="shared" si="82"/>
        <v/>
      </c>
      <c r="L353" s="154" t="str">
        <f>IF(ISBLANK('TAB-B. Zulässigkeitsprüfung'!G354),"",'TAB-B. Zulässigkeitsprüfung'!G354)</f>
        <v/>
      </c>
      <c r="M353" s="155" t="str">
        <f>IF(ISBLANK('TAB-B. Zulässigkeitsprüfung'!H354),"",'TAB-B. Zulässigkeitsprüfung'!H354)</f>
        <v/>
      </c>
      <c r="N353" s="157"/>
      <c r="O353" s="151">
        <f t="shared" si="87"/>
        <v>0</v>
      </c>
      <c r="P353" s="153" t="str">
        <f t="shared" si="83"/>
        <v/>
      </c>
      <c r="Q353" s="101" t="str">
        <f t="shared" si="88"/>
        <v/>
      </c>
      <c r="R353" s="150" t="str">
        <f t="shared" si="89"/>
        <v/>
      </c>
      <c r="S353" s="158" t="str">
        <f t="shared" si="84"/>
        <v/>
      </c>
      <c r="T353" s="153">
        <f t="shared" si="90"/>
        <v>0</v>
      </c>
      <c r="U353" s="161" t="str">
        <f t="shared" si="91"/>
        <v/>
      </c>
      <c r="V353" s="162"/>
      <c r="W353" s="123"/>
      <c r="X353" s="122"/>
    </row>
    <row r="354" spans="1:24" x14ac:dyDescent="0.2">
      <c r="A354" s="102" t="str">
        <f>IF(ISBLANK('TAB-B. Zulässigkeitsprüfung'!A355),"",'TAB-B. Zulässigkeitsprüfung'!A355)</f>
        <v/>
      </c>
      <c r="B354" s="147" t="str">
        <f>IF(ISBLANK('TAB-B. Zulässigkeitsprüfung'!C355),"",'TAB-B. Zulässigkeitsprüfung'!C355)</f>
        <v/>
      </c>
      <c r="C354" s="148" t="str">
        <f>IF(ISBLANK('TAB-B. Zulässigkeitsprüfung'!D355),"",'TAB-B. Zulässigkeitsprüfung'!D355)</f>
        <v/>
      </c>
      <c r="D354" s="179"/>
      <c r="E354" s="147" t="str">
        <f t="shared" si="85"/>
        <v/>
      </c>
      <c r="F354" s="148" t="str">
        <f t="shared" si="86"/>
        <v/>
      </c>
      <c r="G354" s="149"/>
      <c r="H354" s="150" t="str">
        <f t="shared" si="79"/>
        <v/>
      </c>
      <c r="I354" s="151" t="str">
        <f t="shared" si="80"/>
        <v/>
      </c>
      <c r="J354" s="152" t="str">
        <f t="shared" si="81"/>
        <v/>
      </c>
      <c r="K354" s="153" t="str">
        <f t="shared" si="82"/>
        <v/>
      </c>
      <c r="L354" s="154" t="str">
        <f>IF(ISBLANK('TAB-B. Zulässigkeitsprüfung'!G355),"",'TAB-B. Zulässigkeitsprüfung'!G355)</f>
        <v/>
      </c>
      <c r="M354" s="155" t="str">
        <f>IF(ISBLANK('TAB-B. Zulässigkeitsprüfung'!H355),"",'TAB-B. Zulässigkeitsprüfung'!H355)</f>
        <v/>
      </c>
      <c r="N354" s="157"/>
      <c r="O354" s="151">
        <f t="shared" si="87"/>
        <v>0</v>
      </c>
      <c r="P354" s="153" t="str">
        <f t="shared" si="83"/>
        <v/>
      </c>
      <c r="Q354" s="101" t="str">
        <f t="shared" si="88"/>
        <v/>
      </c>
      <c r="R354" s="150" t="str">
        <f t="shared" si="89"/>
        <v/>
      </c>
      <c r="S354" s="158" t="str">
        <f t="shared" si="84"/>
        <v/>
      </c>
      <c r="T354" s="153">
        <f t="shared" si="90"/>
        <v>0</v>
      </c>
      <c r="U354" s="161" t="str">
        <f t="shared" si="91"/>
        <v/>
      </c>
      <c r="V354" s="162"/>
      <c r="W354" s="123"/>
      <c r="X354" s="122"/>
    </row>
    <row r="355" spans="1:24" x14ac:dyDescent="0.2">
      <c r="A355" s="102" t="str">
        <f>IF(ISBLANK('TAB-B. Zulässigkeitsprüfung'!A356),"",'TAB-B. Zulässigkeitsprüfung'!A356)</f>
        <v/>
      </c>
      <c r="B355" s="147" t="str">
        <f>IF(ISBLANK('TAB-B. Zulässigkeitsprüfung'!C356),"",'TAB-B. Zulässigkeitsprüfung'!C356)</f>
        <v/>
      </c>
      <c r="C355" s="148" t="str">
        <f>IF(ISBLANK('TAB-B. Zulässigkeitsprüfung'!D356),"",'TAB-B. Zulässigkeitsprüfung'!D356)</f>
        <v/>
      </c>
      <c r="D355" s="179"/>
      <c r="E355" s="147" t="str">
        <f t="shared" si="85"/>
        <v/>
      </c>
      <c r="F355" s="148" t="str">
        <f t="shared" si="86"/>
        <v/>
      </c>
      <c r="G355" s="149"/>
      <c r="H355" s="150" t="str">
        <f t="shared" si="79"/>
        <v/>
      </c>
      <c r="I355" s="151" t="str">
        <f t="shared" si="80"/>
        <v/>
      </c>
      <c r="J355" s="152" t="str">
        <f t="shared" si="81"/>
        <v/>
      </c>
      <c r="K355" s="153" t="str">
        <f t="shared" si="82"/>
        <v/>
      </c>
      <c r="L355" s="154" t="str">
        <f>IF(ISBLANK('TAB-B. Zulässigkeitsprüfung'!G356),"",'TAB-B. Zulässigkeitsprüfung'!G356)</f>
        <v/>
      </c>
      <c r="M355" s="155" t="str">
        <f>IF(ISBLANK('TAB-B. Zulässigkeitsprüfung'!H356),"",'TAB-B. Zulässigkeitsprüfung'!H356)</f>
        <v/>
      </c>
      <c r="N355" s="157"/>
      <c r="O355" s="151">
        <f t="shared" si="87"/>
        <v>0</v>
      </c>
      <c r="P355" s="153" t="str">
        <f t="shared" si="83"/>
        <v/>
      </c>
      <c r="Q355" s="101" t="str">
        <f t="shared" si="88"/>
        <v/>
      </c>
      <c r="R355" s="150" t="str">
        <f t="shared" si="89"/>
        <v/>
      </c>
      <c r="S355" s="158" t="str">
        <f t="shared" si="84"/>
        <v/>
      </c>
      <c r="T355" s="153">
        <f t="shared" si="90"/>
        <v>0</v>
      </c>
      <c r="U355" s="161" t="str">
        <f t="shared" si="91"/>
        <v/>
      </c>
      <c r="V355" s="162"/>
      <c r="W355" s="123"/>
      <c r="X355" s="122"/>
    </row>
    <row r="356" spans="1:24" x14ac:dyDescent="0.2">
      <c r="A356" s="102" t="str">
        <f>IF(ISBLANK('TAB-B. Zulässigkeitsprüfung'!A357),"",'TAB-B. Zulässigkeitsprüfung'!A357)</f>
        <v/>
      </c>
      <c r="B356" s="147" t="str">
        <f>IF(ISBLANK('TAB-B. Zulässigkeitsprüfung'!C357),"",'TAB-B. Zulässigkeitsprüfung'!C357)</f>
        <v/>
      </c>
      <c r="C356" s="148" t="str">
        <f>IF(ISBLANK('TAB-B. Zulässigkeitsprüfung'!D357),"",'TAB-B. Zulässigkeitsprüfung'!D357)</f>
        <v/>
      </c>
      <c r="D356" s="179"/>
      <c r="E356" s="147" t="str">
        <f t="shared" si="85"/>
        <v/>
      </c>
      <c r="F356" s="148" t="str">
        <f t="shared" si="86"/>
        <v/>
      </c>
      <c r="G356" s="149"/>
      <c r="H356" s="150" t="str">
        <f t="shared" si="79"/>
        <v/>
      </c>
      <c r="I356" s="151" t="str">
        <f t="shared" si="80"/>
        <v/>
      </c>
      <c r="J356" s="152" t="str">
        <f t="shared" si="81"/>
        <v/>
      </c>
      <c r="K356" s="153" t="str">
        <f t="shared" si="82"/>
        <v/>
      </c>
      <c r="L356" s="154" t="str">
        <f>IF(ISBLANK('TAB-B. Zulässigkeitsprüfung'!G357),"",'TAB-B. Zulässigkeitsprüfung'!G357)</f>
        <v/>
      </c>
      <c r="M356" s="155" t="str">
        <f>IF(ISBLANK('TAB-B. Zulässigkeitsprüfung'!H357),"",'TAB-B. Zulässigkeitsprüfung'!H357)</f>
        <v/>
      </c>
      <c r="N356" s="157"/>
      <c r="O356" s="151">
        <f t="shared" si="87"/>
        <v>0</v>
      </c>
      <c r="P356" s="153" t="str">
        <f t="shared" si="83"/>
        <v/>
      </c>
      <c r="Q356" s="101" t="str">
        <f t="shared" si="88"/>
        <v/>
      </c>
      <c r="R356" s="150" t="str">
        <f t="shared" si="89"/>
        <v/>
      </c>
      <c r="S356" s="158" t="str">
        <f t="shared" si="84"/>
        <v/>
      </c>
      <c r="T356" s="153">
        <f t="shared" si="90"/>
        <v>0</v>
      </c>
      <c r="U356" s="161" t="str">
        <f t="shared" si="91"/>
        <v/>
      </c>
      <c r="V356" s="162"/>
      <c r="W356" s="123"/>
      <c r="X356" s="122"/>
    </row>
    <row r="357" spans="1:24" x14ac:dyDescent="0.2">
      <c r="A357" s="102" t="str">
        <f>IF(ISBLANK('TAB-B. Zulässigkeitsprüfung'!A358),"",'TAB-B. Zulässigkeitsprüfung'!A358)</f>
        <v/>
      </c>
      <c r="B357" s="147" t="str">
        <f>IF(ISBLANK('TAB-B. Zulässigkeitsprüfung'!C358),"",'TAB-B. Zulässigkeitsprüfung'!C358)</f>
        <v/>
      </c>
      <c r="C357" s="148" t="str">
        <f>IF(ISBLANK('TAB-B. Zulässigkeitsprüfung'!D358),"",'TAB-B. Zulässigkeitsprüfung'!D358)</f>
        <v/>
      </c>
      <c r="D357" s="179"/>
      <c r="E357" s="147" t="str">
        <f t="shared" si="85"/>
        <v/>
      </c>
      <c r="F357" s="148" t="str">
        <f t="shared" si="86"/>
        <v/>
      </c>
      <c r="G357" s="149"/>
      <c r="H357" s="150" t="str">
        <f t="shared" si="79"/>
        <v/>
      </c>
      <c r="I357" s="151" t="str">
        <f t="shared" si="80"/>
        <v/>
      </c>
      <c r="J357" s="152" t="str">
        <f t="shared" si="81"/>
        <v/>
      </c>
      <c r="K357" s="153" t="str">
        <f t="shared" si="82"/>
        <v/>
      </c>
      <c r="L357" s="154" t="str">
        <f>IF(ISBLANK('TAB-B. Zulässigkeitsprüfung'!G358),"",'TAB-B. Zulässigkeitsprüfung'!G358)</f>
        <v/>
      </c>
      <c r="M357" s="155" t="str">
        <f>IF(ISBLANK('TAB-B. Zulässigkeitsprüfung'!H358),"",'TAB-B. Zulässigkeitsprüfung'!H358)</f>
        <v/>
      </c>
      <c r="N357" s="157"/>
      <c r="O357" s="151">
        <f t="shared" si="87"/>
        <v>0</v>
      </c>
      <c r="P357" s="153" t="str">
        <f t="shared" si="83"/>
        <v/>
      </c>
      <c r="Q357" s="101" t="str">
        <f t="shared" si="88"/>
        <v/>
      </c>
      <c r="R357" s="150" t="str">
        <f t="shared" si="89"/>
        <v/>
      </c>
      <c r="S357" s="158" t="str">
        <f t="shared" si="84"/>
        <v/>
      </c>
      <c r="T357" s="153">
        <f t="shared" si="90"/>
        <v>0</v>
      </c>
      <c r="U357" s="161" t="str">
        <f t="shared" si="91"/>
        <v/>
      </c>
      <c r="V357" s="162"/>
      <c r="W357" s="123"/>
      <c r="X357" s="122"/>
    </row>
    <row r="358" spans="1:24" x14ac:dyDescent="0.2">
      <c r="A358" s="102" t="str">
        <f>IF(ISBLANK('TAB-B. Zulässigkeitsprüfung'!A359),"",'TAB-B. Zulässigkeitsprüfung'!A359)</f>
        <v/>
      </c>
      <c r="B358" s="147" t="str">
        <f>IF(ISBLANK('TAB-B. Zulässigkeitsprüfung'!C359),"",'TAB-B. Zulässigkeitsprüfung'!C359)</f>
        <v/>
      </c>
      <c r="C358" s="148" t="str">
        <f>IF(ISBLANK('TAB-B. Zulässigkeitsprüfung'!D359),"",'TAB-B. Zulässigkeitsprüfung'!D359)</f>
        <v/>
      </c>
      <c r="D358" s="179"/>
      <c r="E358" s="147" t="str">
        <f t="shared" si="85"/>
        <v/>
      </c>
      <c r="F358" s="148" t="str">
        <f t="shared" si="86"/>
        <v/>
      </c>
      <c r="G358" s="149"/>
      <c r="H358" s="150" t="str">
        <f t="shared" si="79"/>
        <v/>
      </c>
      <c r="I358" s="151" t="str">
        <f t="shared" si="80"/>
        <v/>
      </c>
      <c r="J358" s="152" t="str">
        <f t="shared" si="81"/>
        <v/>
      </c>
      <c r="K358" s="153" t="str">
        <f t="shared" si="82"/>
        <v/>
      </c>
      <c r="L358" s="154" t="str">
        <f>IF(ISBLANK('TAB-B. Zulässigkeitsprüfung'!G359),"",'TAB-B. Zulässigkeitsprüfung'!G359)</f>
        <v/>
      </c>
      <c r="M358" s="155" t="str">
        <f>IF(ISBLANK('TAB-B. Zulässigkeitsprüfung'!H359),"",'TAB-B. Zulässigkeitsprüfung'!H359)</f>
        <v/>
      </c>
      <c r="N358" s="157"/>
      <c r="O358" s="151">
        <f t="shared" si="87"/>
        <v>0</v>
      </c>
      <c r="P358" s="153" t="str">
        <f t="shared" si="83"/>
        <v/>
      </c>
      <c r="Q358" s="101" t="str">
        <f t="shared" si="88"/>
        <v/>
      </c>
      <c r="R358" s="150" t="str">
        <f t="shared" si="89"/>
        <v/>
      </c>
      <c r="S358" s="158" t="str">
        <f t="shared" si="84"/>
        <v/>
      </c>
      <c r="T358" s="153">
        <f t="shared" si="90"/>
        <v>0</v>
      </c>
      <c r="U358" s="161" t="str">
        <f t="shared" si="91"/>
        <v/>
      </c>
      <c r="V358" s="162"/>
      <c r="W358" s="123"/>
      <c r="X358" s="122"/>
    </row>
    <row r="359" spans="1:24" x14ac:dyDescent="0.2">
      <c r="A359" s="102" t="str">
        <f>IF(ISBLANK('TAB-B. Zulässigkeitsprüfung'!A360),"",'TAB-B. Zulässigkeitsprüfung'!A360)</f>
        <v/>
      </c>
      <c r="B359" s="147" t="str">
        <f>IF(ISBLANK('TAB-B. Zulässigkeitsprüfung'!C360),"",'TAB-B. Zulässigkeitsprüfung'!C360)</f>
        <v/>
      </c>
      <c r="C359" s="148" t="str">
        <f>IF(ISBLANK('TAB-B. Zulässigkeitsprüfung'!D360),"",'TAB-B. Zulässigkeitsprüfung'!D360)</f>
        <v/>
      </c>
      <c r="D359" s="179"/>
      <c r="E359" s="147" t="str">
        <f t="shared" si="85"/>
        <v/>
      </c>
      <c r="F359" s="148" t="str">
        <f t="shared" si="86"/>
        <v/>
      </c>
      <c r="G359" s="149"/>
      <c r="H359" s="150" t="str">
        <f t="shared" si="79"/>
        <v/>
      </c>
      <c r="I359" s="151" t="str">
        <f t="shared" si="80"/>
        <v/>
      </c>
      <c r="J359" s="152" t="str">
        <f t="shared" si="81"/>
        <v/>
      </c>
      <c r="K359" s="153" t="str">
        <f t="shared" si="82"/>
        <v/>
      </c>
      <c r="L359" s="154" t="str">
        <f>IF(ISBLANK('TAB-B. Zulässigkeitsprüfung'!G360),"",'TAB-B. Zulässigkeitsprüfung'!G360)</f>
        <v/>
      </c>
      <c r="M359" s="155" t="str">
        <f>IF(ISBLANK('TAB-B. Zulässigkeitsprüfung'!H360),"",'TAB-B. Zulässigkeitsprüfung'!H360)</f>
        <v/>
      </c>
      <c r="N359" s="157"/>
      <c r="O359" s="151">
        <f t="shared" si="87"/>
        <v>0</v>
      </c>
      <c r="P359" s="153" t="str">
        <f t="shared" si="83"/>
        <v/>
      </c>
      <c r="Q359" s="101" t="str">
        <f t="shared" si="88"/>
        <v/>
      </c>
      <c r="R359" s="150" t="str">
        <f t="shared" si="89"/>
        <v/>
      </c>
      <c r="S359" s="158" t="str">
        <f t="shared" si="84"/>
        <v/>
      </c>
      <c r="T359" s="153">
        <f t="shared" si="90"/>
        <v>0</v>
      </c>
      <c r="U359" s="161" t="str">
        <f t="shared" si="91"/>
        <v/>
      </c>
      <c r="V359" s="162"/>
      <c r="W359" s="123"/>
      <c r="X359" s="122"/>
    </row>
    <row r="360" spans="1:24" x14ac:dyDescent="0.2">
      <c r="A360" s="102" t="str">
        <f>IF(ISBLANK('TAB-B. Zulässigkeitsprüfung'!A361),"",'TAB-B. Zulässigkeitsprüfung'!A361)</f>
        <v/>
      </c>
      <c r="B360" s="147" t="str">
        <f>IF(ISBLANK('TAB-B. Zulässigkeitsprüfung'!C361),"",'TAB-B. Zulässigkeitsprüfung'!C361)</f>
        <v/>
      </c>
      <c r="C360" s="148" t="str">
        <f>IF(ISBLANK('TAB-B. Zulässigkeitsprüfung'!D361),"",'TAB-B. Zulässigkeitsprüfung'!D361)</f>
        <v/>
      </c>
      <c r="D360" s="179"/>
      <c r="E360" s="147" t="str">
        <f t="shared" si="85"/>
        <v/>
      </c>
      <c r="F360" s="148" t="str">
        <f t="shared" si="86"/>
        <v/>
      </c>
      <c r="G360" s="149"/>
      <c r="H360" s="150" t="str">
        <f t="shared" si="79"/>
        <v/>
      </c>
      <c r="I360" s="151" t="str">
        <f t="shared" si="80"/>
        <v/>
      </c>
      <c r="J360" s="152" t="str">
        <f t="shared" si="81"/>
        <v/>
      </c>
      <c r="K360" s="153" t="str">
        <f t="shared" si="82"/>
        <v/>
      </c>
      <c r="L360" s="154" t="str">
        <f>IF(ISBLANK('TAB-B. Zulässigkeitsprüfung'!G361),"",'TAB-B. Zulässigkeitsprüfung'!G361)</f>
        <v/>
      </c>
      <c r="M360" s="155" t="str">
        <f>IF(ISBLANK('TAB-B. Zulässigkeitsprüfung'!H361),"",'TAB-B. Zulässigkeitsprüfung'!H361)</f>
        <v/>
      </c>
      <c r="N360" s="157"/>
      <c r="O360" s="151">
        <f t="shared" si="87"/>
        <v>0</v>
      </c>
      <c r="P360" s="153" t="str">
        <f t="shared" si="83"/>
        <v/>
      </c>
      <c r="Q360" s="101" t="str">
        <f t="shared" si="88"/>
        <v/>
      </c>
      <c r="R360" s="150" t="str">
        <f t="shared" si="89"/>
        <v/>
      </c>
      <c r="S360" s="158" t="str">
        <f t="shared" si="84"/>
        <v/>
      </c>
      <c r="T360" s="153">
        <f t="shared" si="90"/>
        <v>0</v>
      </c>
      <c r="U360" s="161" t="str">
        <f t="shared" si="91"/>
        <v/>
      </c>
      <c r="V360" s="162"/>
      <c r="W360" s="123"/>
      <c r="X360" s="122"/>
    </row>
    <row r="361" spans="1:24" x14ac:dyDescent="0.2">
      <c r="A361" s="102" t="str">
        <f>IF(ISBLANK('TAB-B. Zulässigkeitsprüfung'!A362),"",'TAB-B. Zulässigkeitsprüfung'!A362)</f>
        <v/>
      </c>
      <c r="B361" s="147" t="str">
        <f>IF(ISBLANK('TAB-B. Zulässigkeitsprüfung'!C362),"",'TAB-B. Zulässigkeitsprüfung'!C362)</f>
        <v/>
      </c>
      <c r="C361" s="148" t="str">
        <f>IF(ISBLANK('TAB-B. Zulässigkeitsprüfung'!D362),"",'TAB-B. Zulässigkeitsprüfung'!D362)</f>
        <v/>
      </c>
      <c r="D361" s="179"/>
      <c r="E361" s="147" t="str">
        <f t="shared" si="85"/>
        <v/>
      </c>
      <c r="F361" s="148" t="str">
        <f t="shared" si="86"/>
        <v/>
      </c>
      <c r="G361" s="149"/>
      <c r="H361" s="150" t="str">
        <f t="shared" si="79"/>
        <v/>
      </c>
      <c r="I361" s="151" t="str">
        <f t="shared" si="80"/>
        <v/>
      </c>
      <c r="J361" s="152" t="str">
        <f t="shared" si="81"/>
        <v/>
      </c>
      <c r="K361" s="153" t="str">
        <f t="shared" si="82"/>
        <v/>
      </c>
      <c r="L361" s="154" t="str">
        <f>IF(ISBLANK('TAB-B. Zulässigkeitsprüfung'!G362),"",'TAB-B. Zulässigkeitsprüfung'!G362)</f>
        <v/>
      </c>
      <c r="M361" s="155" t="str">
        <f>IF(ISBLANK('TAB-B. Zulässigkeitsprüfung'!H362),"",'TAB-B. Zulässigkeitsprüfung'!H362)</f>
        <v/>
      </c>
      <c r="N361" s="157"/>
      <c r="O361" s="151">
        <f t="shared" si="87"/>
        <v>0</v>
      </c>
      <c r="P361" s="153" t="str">
        <f t="shared" si="83"/>
        <v/>
      </c>
      <c r="Q361" s="101" t="str">
        <f t="shared" si="88"/>
        <v/>
      </c>
      <c r="R361" s="150" t="str">
        <f t="shared" si="89"/>
        <v/>
      </c>
      <c r="S361" s="158" t="str">
        <f t="shared" si="84"/>
        <v/>
      </c>
      <c r="T361" s="153">
        <f t="shared" si="90"/>
        <v>0</v>
      </c>
      <c r="U361" s="161" t="str">
        <f t="shared" si="91"/>
        <v/>
      </c>
      <c r="V361" s="162"/>
      <c r="W361" s="123"/>
      <c r="X361" s="122"/>
    </row>
    <row r="362" spans="1:24" x14ac:dyDescent="0.2">
      <c r="A362" s="102" t="str">
        <f>IF(ISBLANK('TAB-B. Zulässigkeitsprüfung'!A363),"",'TAB-B. Zulässigkeitsprüfung'!A363)</f>
        <v/>
      </c>
      <c r="B362" s="147" t="str">
        <f>IF(ISBLANK('TAB-B. Zulässigkeitsprüfung'!C363),"",'TAB-B. Zulässigkeitsprüfung'!C363)</f>
        <v/>
      </c>
      <c r="C362" s="148" t="str">
        <f>IF(ISBLANK('TAB-B. Zulässigkeitsprüfung'!D363),"",'TAB-B. Zulässigkeitsprüfung'!D363)</f>
        <v/>
      </c>
      <c r="D362" s="179"/>
      <c r="E362" s="147" t="str">
        <f t="shared" si="85"/>
        <v/>
      </c>
      <c r="F362" s="148" t="str">
        <f t="shared" si="86"/>
        <v/>
      </c>
      <c r="G362" s="149"/>
      <c r="H362" s="150" t="str">
        <f t="shared" si="79"/>
        <v/>
      </c>
      <c r="I362" s="151" t="str">
        <f t="shared" si="80"/>
        <v/>
      </c>
      <c r="J362" s="152" t="str">
        <f t="shared" si="81"/>
        <v/>
      </c>
      <c r="K362" s="153" t="str">
        <f t="shared" si="82"/>
        <v/>
      </c>
      <c r="L362" s="154" t="str">
        <f>IF(ISBLANK('TAB-B. Zulässigkeitsprüfung'!G363),"",'TAB-B. Zulässigkeitsprüfung'!G363)</f>
        <v/>
      </c>
      <c r="M362" s="155" t="str">
        <f>IF(ISBLANK('TAB-B. Zulässigkeitsprüfung'!H363),"",'TAB-B. Zulässigkeitsprüfung'!H363)</f>
        <v/>
      </c>
      <c r="N362" s="157"/>
      <c r="O362" s="151">
        <f t="shared" si="87"/>
        <v>0</v>
      </c>
      <c r="P362" s="153" t="str">
        <f t="shared" si="83"/>
        <v/>
      </c>
      <c r="Q362" s="101" t="str">
        <f t="shared" si="88"/>
        <v/>
      </c>
      <c r="R362" s="150" t="str">
        <f t="shared" si="89"/>
        <v/>
      </c>
      <c r="S362" s="158" t="str">
        <f t="shared" si="84"/>
        <v/>
      </c>
      <c r="T362" s="153">
        <f t="shared" si="90"/>
        <v>0</v>
      </c>
      <c r="U362" s="161" t="str">
        <f t="shared" si="91"/>
        <v/>
      </c>
      <c r="V362" s="162"/>
      <c r="W362" s="123"/>
      <c r="X362" s="122"/>
    </row>
    <row r="363" spans="1:24" x14ac:dyDescent="0.2">
      <c r="A363" s="102" t="str">
        <f>IF(ISBLANK('TAB-B. Zulässigkeitsprüfung'!A364),"",'TAB-B. Zulässigkeitsprüfung'!A364)</f>
        <v/>
      </c>
      <c r="B363" s="147" t="str">
        <f>IF(ISBLANK('TAB-B. Zulässigkeitsprüfung'!C364),"",'TAB-B. Zulässigkeitsprüfung'!C364)</f>
        <v/>
      </c>
      <c r="C363" s="148" t="str">
        <f>IF(ISBLANK('TAB-B. Zulässigkeitsprüfung'!D364),"",'TAB-B. Zulässigkeitsprüfung'!D364)</f>
        <v/>
      </c>
      <c r="D363" s="179"/>
      <c r="E363" s="147" t="str">
        <f t="shared" si="85"/>
        <v/>
      </c>
      <c r="F363" s="148" t="str">
        <f t="shared" si="86"/>
        <v/>
      </c>
      <c r="G363" s="149"/>
      <c r="H363" s="150" t="str">
        <f t="shared" si="79"/>
        <v/>
      </c>
      <c r="I363" s="151" t="str">
        <f t="shared" si="80"/>
        <v/>
      </c>
      <c r="J363" s="152" t="str">
        <f t="shared" si="81"/>
        <v/>
      </c>
      <c r="K363" s="153" t="str">
        <f t="shared" si="82"/>
        <v/>
      </c>
      <c r="L363" s="154" t="str">
        <f>IF(ISBLANK('TAB-B. Zulässigkeitsprüfung'!G364),"",'TAB-B. Zulässigkeitsprüfung'!G364)</f>
        <v/>
      </c>
      <c r="M363" s="155" t="str">
        <f>IF(ISBLANK('TAB-B. Zulässigkeitsprüfung'!H364),"",'TAB-B. Zulässigkeitsprüfung'!H364)</f>
        <v/>
      </c>
      <c r="N363" s="157"/>
      <c r="O363" s="151">
        <f t="shared" si="87"/>
        <v>0</v>
      </c>
      <c r="P363" s="153" t="str">
        <f t="shared" si="83"/>
        <v/>
      </c>
      <c r="Q363" s="101" t="str">
        <f t="shared" si="88"/>
        <v/>
      </c>
      <c r="R363" s="150" t="str">
        <f t="shared" si="89"/>
        <v/>
      </c>
      <c r="S363" s="158" t="str">
        <f t="shared" si="84"/>
        <v/>
      </c>
      <c r="T363" s="153">
        <f t="shared" si="90"/>
        <v>0</v>
      </c>
      <c r="U363" s="161" t="str">
        <f t="shared" si="91"/>
        <v/>
      </c>
      <c r="V363" s="162"/>
      <c r="W363" s="123"/>
      <c r="X363" s="122"/>
    </row>
    <row r="364" spans="1:24" x14ac:dyDescent="0.2">
      <c r="A364" s="102" t="str">
        <f>IF(ISBLANK('TAB-B. Zulässigkeitsprüfung'!A365),"",'TAB-B. Zulässigkeitsprüfung'!A365)</f>
        <v/>
      </c>
      <c r="B364" s="147" t="str">
        <f>IF(ISBLANK('TAB-B. Zulässigkeitsprüfung'!C365),"",'TAB-B. Zulässigkeitsprüfung'!C365)</f>
        <v/>
      </c>
      <c r="C364" s="148" t="str">
        <f>IF(ISBLANK('TAB-B. Zulässigkeitsprüfung'!D365),"",'TAB-B. Zulässigkeitsprüfung'!D365)</f>
        <v/>
      </c>
      <c r="D364" s="179"/>
      <c r="E364" s="147" t="str">
        <f t="shared" si="85"/>
        <v/>
      </c>
      <c r="F364" s="148" t="str">
        <f t="shared" si="86"/>
        <v/>
      </c>
      <c r="G364" s="149"/>
      <c r="H364" s="150" t="str">
        <f t="shared" si="79"/>
        <v/>
      </c>
      <c r="I364" s="151" t="str">
        <f t="shared" si="80"/>
        <v/>
      </c>
      <c r="J364" s="152" t="str">
        <f t="shared" si="81"/>
        <v/>
      </c>
      <c r="K364" s="153" t="str">
        <f t="shared" si="82"/>
        <v/>
      </c>
      <c r="L364" s="154" t="str">
        <f>IF(ISBLANK('TAB-B. Zulässigkeitsprüfung'!G365),"",'TAB-B. Zulässigkeitsprüfung'!G365)</f>
        <v/>
      </c>
      <c r="M364" s="155" t="str">
        <f>IF(ISBLANK('TAB-B. Zulässigkeitsprüfung'!H365),"",'TAB-B. Zulässigkeitsprüfung'!H365)</f>
        <v/>
      </c>
      <c r="N364" s="157"/>
      <c r="O364" s="151">
        <f t="shared" si="87"/>
        <v>0</v>
      </c>
      <c r="P364" s="153" t="str">
        <f t="shared" si="83"/>
        <v/>
      </c>
      <c r="Q364" s="101" t="str">
        <f t="shared" si="88"/>
        <v/>
      </c>
      <c r="R364" s="150" t="str">
        <f t="shared" si="89"/>
        <v/>
      </c>
      <c r="S364" s="158" t="str">
        <f t="shared" si="84"/>
        <v/>
      </c>
      <c r="T364" s="153">
        <f t="shared" si="90"/>
        <v>0</v>
      </c>
      <c r="U364" s="161" t="str">
        <f t="shared" si="91"/>
        <v/>
      </c>
      <c r="V364" s="162"/>
      <c r="W364" s="123"/>
      <c r="X364" s="122"/>
    </row>
    <row r="365" spans="1:24" x14ac:dyDescent="0.2">
      <c r="A365" s="102" t="str">
        <f>IF(ISBLANK('TAB-B. Zulässigkeitsprüfung'!A366),"",'TAB-B. Zulässigkeitsprüfung'!A366)</f>
        <v/>
      </c>
      <c r="B365" s="147" t="str">
        <f>IF(ISBLANK('TAB-B. Zulässigkeitsprüfung'!C366),"",'TAB-B. Zulässigkeitsprüfung'!C366)</f>
        <v/>
      </c>
      <c r="C365" s="148" t="str">
        <f>IF(ISBLANK('TAB-B. Zulässigkeitsprüfung'!D366),"",'TAB-B. Zulässigkeitsprüfung'!D366)</f>
        <v/>
      </c>
      <c r="D365" s="179"/>
      <c r="E365" s="147" t="str">
        <f t="shared" si="85"/>
        <v/>
      </c>
      <c r="F365" s="148" t="str">
        <f t="shared" si="86"/>
        <v/>
      </c>
      <c r="G365" s="149"/>
      <c r="H365" s="150" t="str">
        <f t="shared" si="79"/>
        <v/>
      </c>
      <c r="I365" s="151" t="str">
        <f t="shared" si="80"/>
        <v/>
      </c>
      <c r="J365" s="152" t="str">
        <f t="shared" si="81"/>
        <v/>
      </c>
      <c r="K365" s="153" t="str">
        <f t="shared" si="82"/>
        <v/>
      </c>
      <c r="L365" s="154" t="str">
        <f>IF(ISBLANK('TAB-B. Zulässigkeitsprüfung'!G366),"",'TAB-B. Zulässigkeitsprüfung'!G366)</f>
        <v/>
      </c>
      <c r="M365" s="155" t="str">
        <f>IF(ISBLANK('TAB-B. Zulässigkeitsprüfung'!H366),"",'TAB-B. Zulässigkeitsprüfung'!H366)</f>
        <v/>
      </c>
      <c r="N365" s="157"/>
      <c r="O365" s="151">
        <f t="shared" si="87"/>
        <v>0</v>
      </c>
      <c r="P365" s="153" t="str">
        <f t="shared" si="83"/>
        <v/>
      </c>
      <c r="Q365" s="101" t="str">
        <f t="shared" si="88"/>
        <v/>
      </c>
      <c r="R365" s="150" t="str">
        <f t="shared" si="89"/>
        <v/>
      </c>
      <c r="S365" s="158" t="str">
        <f t="shared" si="84"/>
        <v/>
      </c>
      <c r="T365" s="153">
        <f t="shared" si="90"/>
        <v>0</v>
      </c>
      <c r="U365" s="161" t="str">
        <f t="shared" si="91"/>
        <v/>
      </c>
      <c r="V365" s="162"/>
      <c r="W365" s="123"/>
      <c r="X365" s="122"/>
    </row>
    <row r="366" spans="1:24" x14ac:dyDescent="0.2">
      <c r="A366" s="102" t="str">
        <f>IF(ISBLANK('TAB-B. Zulässigkeitsprüfung'!A367),"",'TAB-B. Zulässigkeitsprüfung'!A367)</f>
        <v/>
      </c>
      <c r="B366" s="147" t="str">
        <f>IF(ISBLANK('TAB-B. Zulässigkeitsprüfung'!C367),"",'TAB-B. Zulässigkeitsprüfung'!C367)</f>
        <v/>
      </c>
      <c r="C366" s="148" t="str">
        <f>IF(ISBLANK('TAB-B. Zulässigkeitsprüfung'!D367),"",'TAB-B. Zulässigkeitsprüfung'!D367)</f>
        <v/>
      </c>
      <c r="D366" s="179"/>
      <c r="E366" s="147" t="str">
        <f t="shared" si="85"/>
        <v/>
      </c>
      <c r="F366" s="148" t="str">
        <f t="shared" si="86"/>
        <v/>
      </c>
      <c r="G366" s="149"/>
      <c r="H366" s="150" t="str">
        <f t="shared" si="79"/>
        <v/>
      </c>
      <c r="I366" s="151" t="str">
        <f t="shared" si="80"/>
        <v/>
      </c>
      <c r="J366" s="152" t="str">
        <f t="shared" si="81"/>
        <v/>
      </c>
      <c r="K366" s="153" t="str">
        <f t="shared" si="82"/>
        <v/>
      </c>
      <c r="L366" s="154" t="str">
        <f>IF(ISBLANK('TAB-B. Zulässigkeitsprüfung'!G367),"",'TAB-B. Zulässigkeitsprüfung'!G367)</f>
        <v/>
      </c>
      <c r="M366" s="155" t="str">
        <f>IF(ISBLANK('TAB-B. Zulässigkeitsprüfung'!H367),"",'TAB-B. Zulässigkeitsprüfung'!H367)</f>
        <v/>
      </c>
      <c r="N366" s="157"/>
      <c r="O366" s="151">
        <f t="shared" si="87"/>
        <v>0</v>
      </c>
      <c r="P366" s="153" t="str">
        <f t="shared" si="83"/>
        <v/>
      </c>
      <c r="Q366" s="101" t="str">
        <f t="shared" si="88"/>
        <v/>
      </c>
      <c r="R366" s="150" t="str">
        <f t="shared" si="89"/>
        <v/>
      </c>
      <c r="S366" s="158" t="str">
        <f t="shared" si="84"/>
        <v/>
      </c>
      <c r="T366" s="153">
        <f t="shared" si="90"/>
        <v>0</v>
      </c>
      <c r="U366" s="161" t="str">
        <f t="shared" si="91"/>
        <v/>
      </c>
      <c r="V366" s="162"/>
      <c r="W366" s="123"/>
      <c r="X366" s="122"/>
    </row>
    <row r="367" spans="1:24" x14ac:dyDescent="0.2">
      <c r="A367" s="102" t="str">
        <f>IF(ISBLANK('TAB-B. Zulässigkeitsprüfung'!A368),"",'TAB-B. Zulässigkeitsprüfung'!A368)</f>
        <v/>
      </c>
      <c r="B367" s="147" t="str">
        <f>IF(ISBLANK('TAB-B. Zulässigkeitsprüfung'!C368),"",'TAB-B. Zulässigkeitsprüfung'!C368)</f>
        <v/>
      </c>
      <c r="C367" s="148" t="str">
        <f>IF(ISBLANK('TAB-B. Zulässigkeitsprüfung'!D368),"",'TAB-B. Zulässigkeitsprüfung'!D368)</f>
        <v/>
      </c>
      <c r="D367" s="179"/>
      <c r="E367" s="147" t="str">
        <f t="shared" si="85"/>
        <v/>
      </c>
      <c r="F367" s="148" t="str">
        <f t="shared" si="86"/>
        <v/>
      </c>
      <c r="G367" s="149"/>
      <c r="H367" s="150" t="str">
        <f t="shared" si="79"/>
        <v/>
      </c>
      <c r="I367" s="151" t="str">
        <f t="shared" si="80"/>
        <v/>
      </c>
      <c r="J367" s="152" t="str">
        <f t="shared" si="81"/>
        <v/>
      </c>
      <c r="K367" s="153" t="str">
        <f t="shared" si="82"/>
        <v/>
      </c>
      <c r="L367" s="154" t="str">
        <f>IF(ISBLANK('TAB-B. Zulässigkeitsprüfung'!G368),"",'TAB-B. Zulässigkeitsprüfung'!G368)</f>
        <v/>
      </c>
      <c r="M367" s="155" t="str">
        <f>IF(ISBLANK('TAB-B. Zulässigkeitsprüfung'!H368),"",'TAB-B. Zulässigkeitsprüfung'!H368)</f>
        <v/>
      </c>
      <c r="N367" s="157"/>
      <c r="O367" s="151">
        <f t="shared" si="87"/>
        <v>0</v>
      </c>
      <c r="P367" s="153" t="str">
        <f t="shared" si="83"/>
        <v/>
      </c>
      <c r="Q367" s="101" t="str">
        <f t="shared" si="88"/>
        <v/>
      </c>
      <c r="R367" s="150" t="str">
        <f t="shared" si="89"/>
        <v/>
      </c>
      <c r="S367" s="158" t="str">
        <f t="shared" si="84"/>
        <v/>
      </c>
      <c r="T367" s="153">
        <f t="shared" si="90"/>
        <v>0</v>
      </c>
      <c r="U367" s="161" t="str">
        <f t="shared" si="91"/>
        <v/>
      </c>
      <c r="V367" s="162"/>
      <c r="W367" s="123"/>
      <c r="X367" s="122"/>
    </row>
    <row r="368" spans="1:24" x14ac:dyDescent="0.2">
      <c r="A368" s="102" t="str">
        <f>IF(ISBLANK('TAB-B. Zulässigkeitsprüfung'!A369),"",'TAB-B. Zulässigkeitsprüfung'!A369)</f>
        <v/>
      </c>
      <c r="B368" s="147" t="str">
        <f>IF(ISBLANK('TAB-B. Zulässigkeitsprüfung'!C369),"",'TAB-B. Zulässigkeitsprüfung'!C369)</f>
        <v/>
      </c>
      <c r="C368" s="148" t="str">
        <f>IF(ISBLANK('TAB-B. Zulässigkeitsprüfung'!D369),"",'TAB-B. Zulässigkeitsprüfung'!D369)</f>
        <v/>
      </c>
      <c r="D368" s="179"/>
      <c r="E368" s="147" t="str">
        <f t="shared" si="85"/>
        <v/>
      </c>
      <c r="F368" s="148" t="str">
        <f t="shared" si="86"/>
        <v/>
      </c>
      <c r="G368" s="149"/>
      <c r="H368" s="150" t="str">
        <f t="shared" si="79"/>
        <v/>
      </c>
      <c r="I368" s="151" t="str">
        <f t="shared" si="80"/>
        <v/>
      </c>
      <c r="J368" s="152" t="str">
        <f t="shared" si="81"/>
        <v/>
      </c>
      <c r="K368" s="153" t="str">
        <f t="shared" si="82"/>
        <v/>
      </c>
      <c r="L368" s="154" t="str">
        <f>IF(ISBLANK('TAB-B. Zulässigkeitsprüfung'!G369),"",'TAB-B. Zulässigkeitsprüfung'!G369)</f>
        <v/>
      </c>
      <c r="M368" s="155" t="str">
        <f>IF(ISBLANK('TAB-B. Zulässigkeitsprüfung'!H369),"",'TAB-B. Zulässigkeitsprüfung'!H369)</f>
        <v/>
      </c>
      <c r="N368" s="157"/>
      <c r="O368" s="151">
        <f t="shared" si="87"/>
        <v>0</v>
      </c>
      <c r="P368" s="153" t="str">
        <f t="shared" si="83"/>
        <v/>
      </c>
      <c r="Q368" s="101" t="str">
        <f t="shared" si="88"/>
        <v/>
      </c>
      <c r="R368" s="150" t="str">
        <f t="shared" si="89"/>
        <v/>
      </c>
      <c r="S368" s="158" t="str">
        <f t="shared" si="84"/>
        <v/>
      </c>
      <c r="T368" s="153">
        <f t="shared" si="90"/>
        <v>0</v>
      </c>
      <c r="U368" s="161" t="str">
        <f t="shared" si="91"/>
        <v/>
      </c>
      <c r="V368" s="162"/>
      <c r="W368" s="123"/>
      <c r="X368" s="122"/>
    </row>
    <row r="369" spans="1:24" x14ac:dyDescent="0.2">
      <c r="A369" s="102" t="str">
        <f>IF(ISBLANK('TAB-B. Zulässigkeitsprüfung'!A370),"",'TAB-B. Zulässigkeitsprüfung'!A370)</f>
        <v/>
      </c>
      <c r="B369" s="147" t="str">
        <f>IF(ISBLANK('TAB-B. Zulässigkeitsprüfung'!C370),"",'TAB-B. Zulässigkeitsprüfung'!C370)</f>
        <v/>
      </c>
      <c r="C369" s="148" t="str">
        <f>IF(ISBLANK('TAB-B. Zulässigkeitsprüfung'!D370),"",'TAB-B. Zulässigkeitsprüfung'!D370)</f>
        <v/>
      </c>
      <c r="D369" s="179"/>
      <c r="E369" s="147" t="str">
        <f t="shared" si="85"/>
        <v/>
      </c>
      <c r="F369" s="148" t="str">
        <f t="shared" si="86"/>
        <v/>
      </c>
      <c r="G369" s="149"/>
      <c r="H369" s="150" t="str">
        <f t="shared" si="79"/>
        <v/>
      </c>
      <c r="I369" s="151" t="str">
        <f t="shared" si="80"/>
        <v/>
      </c>
      <c r="J369" s="152" t="str">
        <f t="shared" si="81"/>
        <v/>
      </c>
      <c r="K369" s="153" t="str">
        <f t="shared" si="82"/>
        <v/>
      </c>
      <c r="L369" s="154" t="str">
        <f>IF(ISBLANK('TAB-B. Zulässigkeitsprüfung'!G370),"",'TAB-B. Zulässigkeitsprüfung'!G370)</f>
        <v/>
      </c>
      <c r="M369" s="155" t="str">
        <f>IF(ISBLANK('TAB-B. Zulässigkeitsprüfung'!H370),"",'TAB-B. Zulässigkeitsprüfung'!H370)</f>
        <v/>
      </c>
      <c r="N369" s="157"/>
      <c r="O369" s="151">
        <f t="shared" si="87"/>
        <v>0</v>
      </c>
      <c r="P369" s="153" t="str">
        <f t="shared" si="83"/>
        <v/>
      </c>
      <c r="Q369" s="101" t="str">
        <f t="shared" si="88"/>
        <v/>
      </c>
      <c r="R369" s="150" t="str">
        <f t="shared" si="89"/>
        <v/>
      </c>
      <c r="S369" s="158" t="str">
        <f t="shared" si="84"/>
        <v/>
      </c>
      <c r="T369" s="153">
        <f t="shared" si="90"/>
        <v>0</v>
      </c>
      <c r="U369" s="161" t="str">
        <f t="shared" si="91"/>
        <v/>
      </c>
      <c r="V369" s="162"/>
      <c r="W369" s="123"/>
      <c r="X369" s="122"/>
    </row>
    <row r="370" spans="1:24" x14ac:dyDescent="0.2">
      <c r="A370" s="102" t="str">
        <f>IF(ISBLANK('TAB-B. Zulässigkeitsprüfung'!A371),"",'TAB-B. Zulässigkeitsprüfung'!A371)</f>
        <v/>
      </c>
      <c r="B370" s="147" t="str">
        <f>IF(ISBLANK('TAB-B. Zulässigkeitsprüfung'!C371),"",'TAB-B. Zulässigkeitsprüfung'!C371)</f>
        <v/>
      </c>
      <c r="C370" s="148" t="str">
        <f>IF(ISBLANK('TAB-B. Zulässigkeitsprüfung'!D371),"",'TAB-B. Zulässigkeitsprüfung'!D371)</f>
        <v/>
      </c>
      <c r="D370" s="179"/>
      <c r="E370" s="147" t="str">
        <f t="shared" si="85"/>
        <v/>
      </c>
      <c r="F370" s="148" t="str">
        <f t="shared" si="86"/>
        <v/>
      </c>
      <c r="G370" s="149"/>
      <c r="H370" s="150" t="str">
        <f t="shared" si="79"/>
        <v/>
      </c>
      <c r="I370" s="151" t="str">
        <f t="shared" si="80"/>
        <v/>
      </c>
      <c r="J370" s="152" t="str">
        <f t="shared" si="81"/>
        <v/>
      </c>
      <c r="K370" s="153" t="str">
        <f t="shared" si="82"/>
        <v/>
      </c>
      <c r="L370" s="154" t="str">
        <f>IF(ISBLANK('TAB-B. Zulässigkeitsprüfung'!G371),"",'TAB-B. Zulässigkeitsprüfung'!G371)</f>
        <v/>
      </c>
      <c r="M370" s="155" t="str">
        <f>IF(ISBLANK('TAB-B. Zulässigkeitsprüfung'!H371),"",'TAB-B. Zulässigkeitsprüfung'!H371)</f>
        <v/>
      </c>
      <c r="N370" s="157"/>
      <c r="O370" s="151">
        <f t="shared" si="87"/>
        <v>0</v>
      </c>
      <c r="P370" s="153" t="str">
        <f t="shared" si="83"/>
        <v/>
      </c>
      <c r="Q370" s="101" t="str">
        <f t="shared" si="88"/>
        <v/>
      </c>
      <c r="R370" s="150" t="str">
        <f t="shared" si="89"/>
        <v/>
      </c>
      <c r="S370" s="158" t="str">
        <f t="shared" si="84"/>
        <v/>
      </c>
      <c r="T370" s="153">
        <f t="shared" si="90"/>
        <v>0</v>
      </c>
      <c r="U370" s="161" t="str">
        <f t="shared" si="91"/>
        <v/>
      </c>
      <c r="V370" s="162"/>
      <c r="W370" s="123"/>
      <c r="X370" s="122"/>
    </row>
    <row r="371" spans="1:24" x14ac:dyDescent="0.2">
      <c r="A371" s="102" t="str">
        <f>IF(ISBLANK('TAB-B. Zulässigkeitsprüfung'!A372),"",'TAB-B. Zulässigkeitsprüfung'!A372)</f>
        <v/>
      </c>
      <c r="B371" s="147" t="str">
        <f>IF(ISBLANK('TAB-B. Zulässigkeitsprüfung'!C372),"",'TAB-B. Zulässigkeitsprüfung'!C372)</f>
        <v/>
      </c>
      <c r="C371" s="148" t="str">
        <f>IF(ISBLANK('TAB-B. Zulässigkeitsprüfung'!D372),"",'TAB-B. Zulässigkeitsprüfung'!D372)</f>
        <v/>
      </c>
      <c r="D371" s="179"/>
      <c r="E371" s="147" t="str">
        <f t="shared" si="85"/>
        <v/>
      </c>
      <c r="F371" s="148" t="str">
        <f t="shared" si="86"/>
        <v/>
      </c>
      <c r="G371" s="149"/>
      <c r="H371" s="150" t="str">
        <f t="shared" si="79"/>
        <v/>
      </c>
      <c r="I371" s="151" t="str">
        <f t="shared" si="80"/>
        <v/>
      </c>
      <c r="J371" s="152" t="str">
        <f t="shared" si="81"/>
        <v/>
      </c>
      <c r="K371" s="153" t="str">
        <f t="shared" si="82"/>
        <v/>
      </c>
      <c r="L371" s="154" t="str">
        <f>IF(ISBLANK('TAB-B. Zulässigkeitsprüfung'!G372),"",'TAB-B. Zulässigkeitsprüfung'!G372)</f>
        <v/>
      </c>
      <c r="M371" s="155" t="str">
        <f>IF(ISBLANK('TAB-B. Zulässigkeitsprüfung'!H372),"",'TAB-B. Zulässigkeitsprüfung'!H372)</f>
        <v/>
      </c>
      <c r="N371" s="157"/>
      <c r="O371" s="151">
        <f t="shared" si="87"/>
        <v>0</v>
      </c>
      <c r="P371" s="153" t="str">
        <f t="shared" si="83"/>
        <v/>
      </c>
      <c r="Q371" s="101" t="str">
        <f t="shared" si="88"/>
        <v/>
      </c>
      <c r="R371" s="150" t="str">
        <f t="shared" si="89"/>
        <v/>
      </c>
      <c r="S371" s="158" t="str">
        <f t="shared" si="84"/>
        <v/>
      </c>
      <c r="T371" s="153">
        <f t="shared" si="90"/>
        <v>0</v>
      </c>
      <c r="U371" s="161" t="str">
        <f t="shared" si="91"/>
        <v/>
      </c>
      <c r="V371" s="162"/>
      <c r="W371" s="123"/>
      <c r="X371" s="122"/>
    </row>
    <row r="372" spans="1:24" x14ac:dyDescent="0.2">
      <c r="A372" s="102" t="str">
        <f>IF(ISBLANK('TAB-B. Zulässigkeitsprüfung'!A373),"",'TAB-B. Zulässigkeitsprüfung'!A373)</f>
        <v/>
      </c>
      <c r="B372" s="147" t="str">
        <f>IF(ISBLANK('TAB-B. Zulässigkeitsprüfung'!C373),"",'TAB-B. Zulässigkeitsprüfung'!C373)</f>
        <v/>
      </c>
      <c r="C372" s="148" t="str">
        <f>IF(ISBLANK('TAB-B. Zulässigkeitsprüfung'!D373),"",'TAB-B. Zulässigkeitsprüfung'!D373)</f>
        <v/>
      </c>
      <c r="D372" s="179"/>
      <c r="E372" s="147" t="str">
        <f t="shared" si="85"/>
        <v/>
      </c>
      <c r="F372" s="148" t="str">
        <f t="shared" si="86"/>
        <v/>
      </c>
      <c r="G372" s="149"/>
      <c r="H372" s="150" t="str">
        <f t="shared" ref="H372:H420" si="92">IFERROR(C372+F372,"")</f>
        <v/>
      </c>
      <c r="I372" s="151" t="str">
        <f t="shared" ref="I372:I420" si="93">IFERROR((C372*D372)+(F372*G372),"")</f>
        <v/>
      </c>
      <c r="J372" s="152" t="str">
        <f t="shared" ref="J372:J420" si="94">IFERROR(I372/10000,"")</f>
        <v/>
      </c>
      <c r="K372" s="153" t="str">
        <f t="shared" ref="K372:K420" si="95">IFERROR(I372*$I$10,"")</f>
        <v/>
      </c>
      <c r="L372" s="154" t="str">
        <f>IF(ISBLANK('TAB-B. Zulässigkeitsprüfung'!G373),"",'TAB-B. Zulässigkeitsprüfung'!G373)</f>
        <v/>
      </c>
      <c r="M372" s="155" t="str">
        <f>IF(ISBLANK('TAB-B. Zulässigkeitsprüfung'!H373),"",'TAB-B. Zulässigkeitsprüfung'!H373)</f>
        <v/>
      </c>
      <c r="N372" s="157"/>
      <c r="O372" s="151">
        <f t="shared" si="87"/>
        <v>0</v>
      </c>
      <c r="P372" s="153" t="str">
        <f t="shared" ref="P372:P420" si="96">IFERROR(O372*M372,"")</f>
        <v/>
      </c>
      <c r="Q372" s="101" t="str">
        <f t="shared" si="88"/>
        <v/>
      </c>
      <c r="R372" s="150" t="str">
        <f t="shared" si="89"/>
        <v/>
      </c>
      <c r="S372" s="158" t="str">
        <f t="shared" ref="S372:S420" si="97">IFERROR(IF(ISNUMBER(SEARCH("z = 10",$I$8)),-77.5339260435711*LN(R372) + 509.962584823391,IF(ISNUMBER(SEARCH("z = 5",$I$8)),-69.8967505634618*LN(R372) + 439.365954460171,IF(ISNUMBER(SEARCH("z = 2",$I$8)),--56.8465017510169*LN(R372) + 337.287392223188,IF(ISNUMBER(SEARCH("z = 1",$I$8)),-46.1392672094508*LN(R372) + 258.848700221879,IF(ISNUMBER(SEARCH("z = 0.5",$I$8)),-33.5280268973184*LN(R372) + 178.155784539652))))),"")</f>
        <v/>
      </c>
      <c r="T372" s="153">
        <f t="shared" si="90"/>
        <v>0</v>
      </c>
      <c r="U372" s="161" t="str">
        <f t="shared" si="91"/>
        <v/>
      </c>
      <c r="V372" s="162"/>
      <c r="W372" s="123"/>
      <c r="X372" s="122"/>
    </row>
    <row r="373" spans="1:24" x14ac:dyDescent="0.2">
      <c r="A373" s="102" t="str">
        <f>IF(ISBLANK('TAB-B. Zulässigkeitsprüfung'!A374),"",'TAB-B. Zulässigkeitsprüfung'!A374)</f>
        <v/>
      </c>
      <c r="B373" s="147" t="str">
        <f>IF(ISBLANK('TAB-B. Zulässigkeitsprüfung'!C374),"",'TAB-B. Zulässigkeitsprüfung'!C374)</f>
        <v/>
      </c>
      <c r="C373" s="148" t="str">
        <f>IF(ISBLANK('TAB-B. Zulässigkeitsprüfung'!D374),"",'TAB-B. Zulässigkeitsprüfung'!D374)</f>
        <v/>
      </c>
      <c r="D373" s="179"/>
      <c r="E373" s="147" t="str">
        <f t="shared" si="85"/>
        <v/>
      </c>
      <c r="F373" s="148" t="str">
        <f t="shared" si="86"/>
        <v/>
      </c>
      <c r="G373" s="149"/>
      <c r="H373" s="150" t="str">
        <f t="shared" si="92"/>
        <v/>
      </c>
      <c r="I373" s="151" t="str">
        <f t="shared" si="93"/>
        <v/>
      </c>
      <c r="J373" s="152" t="str">
        <f t="shared" si="94"/>
        <v/>
      </c>
      <c r="K373" s="153" t="str">
        <f t="shared" si="95"/>
        <v/>
      </c>
      <c r="L373" s="154" t="str">
        <f>IF(ISBLANK('TAB-B. Zulässigkeitsprüfung'!G374),"",'TAB-B. Zulässigkeitsprüfung'!G374)</f>
        <v/>
      </c>
      <c r="M373" s="155" t="str">
        <f>IF(ISBLANK('TAB-B. Zulässigkeitsprüfung'!H374),"",'TAB-B. Zulässigkeitsprüfung'!H374)</f>
        <v/>
      </c>
      <c r="N373" s="157"/>
      <c r="O373" s="151">
        <f t="shared" si="87"/>
        <v>0</v>
      </c>
      <c r="P373" s="153" t="str">
        <f t="shared" si="96"/>
        <v/>
      </c>
      <c r="Q373" s="101" t="str">
        <f t="shared" si="88"/>
        <v/>
      </c>
      <c r="R373" s="150" t="str">
        <f t="shared" si="89"/>
        <v/>
      </c>
      <c r="S373" s="158" t="str">
        <f t="shared" si="97"/>
        <v/>
      </c>
      <c r="T373" s="153">
        <f t="shared" si="90"/>
        <v>0</v>
      </c>
      <c r="U373" s="161" t="str">
        <f t="shared" si="91"/>
        <v/>
      </c>
      <c r="V373" s="162"/>
      <c r="W373" s="123"/>
      <c r="X373" s="122"/>
    </row>
    <row r="374" spans="1:24" x14ac:dyDescent="0.2">
      <c r="A374" s="102" t="str">
        <f>IF(ISBLANK('TAB-B. Zulässigkeitsprüfung'!A375),"",'TAB-B. Zulässigkeitsprüfung'!A375)</f>
        <v/>
      </c>
      <c r="B374" s="147" t="str">
        <f>IF(ISBLANK('TAB-B. Zulässigkeitsprüfung'!C375),"",'TAB-B. Zulässigkeitsprüfung'!C375)</f>
        <v/>
      </c>
      <c r="C374" s="148" t="str">
        <f>IF(ISBLANK('TAB-B. Zulässigkeitsprüfung'!D375),"",'TAB-B. Zulässigkeitsprüfung'!D375)</f>
        <v/>
      </c>
      <c r="D374" s="179"/>
      <c r="E374" s="147" t="str">
        <f t="shared" ref="E374:E420" si="98">IF(ISBLANK(L374),"",L374)</f>
        <v/>
      </c>
      <c r="F374" s="148" t="str">
        <f t="shared" ref="F374:F420" si="99">M374</f>
        <v/>
      </c>
      <c r="G374" s="149"/>
      <c r="H374" s="150" t="str">
        <f t="shared" si="92"/>
        <v/>
      </c>
      <c r="I374" s="151" t="str">
        <f t="shared" si="93"/>
        <v/>
      </c>
      <c r="J374" s="152" t="str">
        <f t="shared" si="94"/>
        <v/>
      </c>
      <c r="K374" s="153" t="str">
        <f t="shared" si="95"/>
        <v/>
      </c>
      <c r="L374" s="154" t="str">
        <f>IF(ISBLANK('TAB-B. Zulässigkeitsprüfung'!G375),"",'TAB-B. Zulässigkeitsprüfung'!G375)</f>
        <v/>
      </c>
      <c r="M374" s="155" t="str">
        <f>IF(ISBLANK('TAB-B. Zulässigkeitsprüfung'!H375),"",'TAB-B. Zulässigkeitsprüfung'!H375)</f>
        <v/>
      </c>
      <c r="N374" s="157"/>
      <c r="O374" s="151">
        <f t="shared" ref="O374:O420" si="100">N374/60</f>
        <v>0</v>
      </c>
      <c r="P374" s="153" t="str">
        <f t="shared" si="96"/>
        <v/>
      </c>
      <c r="Q374" s="101" t="str">
        <f t="shared" ref="Q374:Q420" si="101">IF(ISBLANK(N374),"",IF(K374&lt;=P374,"genügt","Retentionsvolumen nötig"))</f>
        <v/>
      </c>
      <c r="R374" s="150" t="str">
        <f t="shared" ref="R374:R420" si="102">IFERROR(P374/J374,"")</f>
        <v/>
      </c>
      <c r="S374" s="158" t="str">
        <f t="shared" si="97"/>
        <v/>
      </c>
      <c r="T374" s="153">
        <f t="shared" ref="T374:T420" si="103">IFERROR(J374*S374,0)</f>
        <v>0</v>
      </c>
      <c r="U374" s="161" t="str">
        <f t="shared" ref="U374:U420" si="104">IF(ISBLANK(N374),"",IF(K374&lt;=P374,"genügt","Detaildimensionierung nötig"))</f>
        <v/>
      </c>
      <c r="V374" s="162"/>
      <c r="W374" s="123"/>
      <c r="X374" s="122"/>
    </row>
    <row r="375" spans="1:24" x14ac:dyDescent="0.2">
      <c r="A375" s="102" t="str">
        <f>IF(ISBLANK('TAB-B. Zulässigkeitsprüfung'!A376),"",'TAB-B. Zulässigkeitsprüfung'!A376)</f>
        <v/>
      </c>
      <c r="B375" s="147" t="str">
        <f>IF(ISBLANK('TAB-B. Zulässigkeitsprüfung'!C376),"",'TAB-B. Zulässigkeitsprüfung'!C376)</f>
        <v/>
      </c>
      <c r="C375" s="148" t="str">
        <f>IF(ISBLANK('TAB-B. Zulässigkeitsprüfung'!D376),"",'TAB-B. Zulässigkeitsprüfung'!D376)</f>
        <v/>
      </c>
      <c r="D375" s="179"/>
      <c r="E375" s="147" t="str">
        <f t="shared" si="98"/>
        <v/>
      </c>
      <c r="F375" s="148" t="str">
        <f t="shared" si="99"/>
        <v/>
      </c>
      <c r="G375" s="149"/>
      <c r="H375" s="150" t="str">
        <f t="shared" si="92"/>
        <v/>
      </c>
      <c r="I375" s="151" t="str">
        <f t="shared" si="93"/>
        <v/>
      </c>
      <c r="J375" s="152" t="str">
        <f t="shared" si="94"/>
        <v/>
      </c>
      <c r="K375" s="153" t="str">
        <f t="shared" si="95"/>
        <v/>
      </c>
      <c r="L375" s="154" t="str">
        <f>IF(ISBLANK('TAB-B. Zulässigkeitsprüfung'!G376),"",'TAB-B. Zulässigkeitsprüfung'!G376)</f>
        <v/>
      </c>
      <c r="M375" s="155" t="str">
        <f>IF(ISBLANK('TAB-B. Zulässigkeitsprüfung'!H376),"",'TAB-B. Zulässigkeitsprüfung'!H376)</f>
        <v/>
      </c>
      <c r="N375" s="157"/>
      <c r="O375" s="151">
        <f t="shared" si="100"/>
        <v>0</v>
      </c>
      <c r="P375" s="153" t="str">
        <f t="shared" si="96"/>
        <v/>
      </c>
      <c r="Q375" s="101" t="str">
        <f t="shared" si="101"/>
        <v/>
      </c>
      <c r="R375" s="150" t="str">
        <f t="shared" si="102"/>
        <v/>
      </c>
      <c r="S375" s="158" t="str">
        <f t="shared" si="97"/>
        <v/>
      </c>
      <c r="T375" s="153">
        <f t="shared" si="103"/>
        <v>0</v>
      </c>
      <c r="U375" s="161" t="str">
        <f t="shared" si="104"/>
        <v/>
      </c>
      <c r="V375" s="162"/>
      <c r="W375" s="123"/>
      <c r="X375" s="122"/>
    </row>
    <row r="376" spans="1:24" x14ac:dyDescent="0.2">
      <c r="A376" s="102" t="str">
        <f>IF(ISBLANK('TAB-B. Zulässigkeitsprüfung'!A377),"",'TAB-B. Zulässigkeitsprüfung'!A377)</f>
        <v/>
      </c>
      <c r="B376" s="147" t="str">
        <f>IF(ISBLANK('TAB-B. Zulässigkeitsprüfung'!C377),"",'TAB-B. Zulässigkeitsprüfung'!C377)</f>
        <v/>
      </c>
      <c r="C376" s="148" t="str">
        <f>IF(ISBLANK('TAB-B. Zulässigkeitsprüfung'!D377),"",'TAB-B. Zulässigkeitsprüfung'!D377)</f>
        <v/>
      </c>
      <c r="D376" s="179"/>
      <c r="E376" s="147" t="str">
        <f t="shared" si="98"/>
        <v/>
      </c>
      <c r="F376" s="148" t="str">
        <f t="shared" si="99"/>
        <v/>
      </c>
      <c r="G376" s="149"/>
      <c r="H376" s="150" t="str">
        <f t="shared" si="92"/>
        <v/>
      </c>
      <c r="I376" s="151" t="str">
        <f t="shared" si="93"/>
        <v/>
      </c>
      <c r="J376" s="152" t="str">
        <f t="shared" si="94"/>
        <v/>
      </c>
      <c r="K376" s="153" t="str">
        <f t="shared" si="95"/>
        <v/>
      </c>
      <c r="L376" s="154" t="str">
        <f>IF(ISBLANK('TAB-B. Zulässigkeitsprüfung'!G377),"",'TAB-B. Zulässigkeitsprüfung'!G377)</f>
        <v/>
      </c>
      <c r="M376" s="155" t="str">
        <f>IF(ISBLANK('TAB-B. Zulässigkeitsprüfung'!H377),"",'TAB-B. Zulässigkeitsprüfung'!H377)</f>
        <v/>
      </c>
      <c r="N376" s="157"/>
      <c r="O376" s="151">
        <f t="shared" si="100"/>
        <v>0</v>
      </c>
      <c r="P376" s="153" t="str">
        <f t="shared" si="96"/>
        <v/>
      </c>
      <c r="Q376" s="101" t="str">
        <f t="shared" si="101"/>
        <v/>
      </c>
      <c r="R376" s="150" t="str">
        <f t="shared" si="102"/>
        <v/>
      </c>
      <c r="S376" s="158" t="str">
        <f t="shared" si="97"/>
        <v/>
      </c>
      <c r="T376" s="153">
        <f t="shared" si="103"/>
        <v>0</v>
      </c>
      <c r="U376" s="161" t="str">
        <f t="shared" si="104"/>
        <v/>
      </c>
      <c r="V376" s="162"/>
      <c r="W376" s="123"/>
      <c r="X376" s="122"/>
    </row>
    <row r="377" spans="1:24" x14ac:dyDescent="0.2">
      <c r="A377" s="102" t="str">
        <f>IF(ISBLANK('TAB-B. Zulässigkeitsprüfung'!A378),"",'TAB-B. Zulässigkeitsprüfung'!A378)</f>
        <v/>
      </c>
      <c r="B377" s="147" t="str">
        <f>IF(ISBLANK('TAB-B. Zulässigkeitsprüfung'!C378),"",'TAB-B. Zulässigkeitsprüfung'!C378)</f>
        <v/>
      </c>
      <c r="C377" s="148" t="str">
        <f>IF(ISBLANK('TAB-B. Zulässigkeitsprüfung'!D378),"",'TAB-B. Zulässigkeitsprüfung'!D378)</f>
        <v/>
      </c>
      <c r="D377" s="179"/>
      <c r="E377" s="147" t="str">
        <f t="shared" si="98"/>
        <v/>
      </c>
      <c r="F377" s="148" t="str">
        <f t="shared" si="99"/>
        <v/>
      </c>
      <c r="G377" s="149"/>
      <c r="H377" s="150" t="str">
        <f t="shared" si="92"/>
        <v/>
      </c>
      <c r="I377" s="151" t="str">
        <f t="shared" si="93"/>
        <v/>
      </c>
      <c r="J377" s="152" t="str">
        <f t="shared" si="94"/>
        <v/>
      </c>
      <c r="K377" s="153" t="str">
        <f t="shared" si="95"/>
        <v/>
      </c>
      <c r="L377" s="154" t="str">
        <f>IF(ISBLANK('TAB-B. Zulässigkeitsprüfung'!G378),"",'TAB-B. Zulässigkeitsprüfung'!G378)</f>
        <v/>
      </c>
      <c r="M377" s="155" t="str">
        <f>IF(ISBLANK('TAB-B. Zulässigkeitsprüfung'!H378),"",'TAB-B. Zulässigkeitsprüfung'!H378)</f>
        <v/>
      </c>
      <c r="N377" s="157"/>
      <c r="O377" s="151">
        <f t="shared" si="100"/>
        <v>0</v>
      </c>
      <c r="P377" s="153" t="str">
        <f t="shared" si="96"/>
        <v/>
      </c>
      <c r="Q377" s="101" t="str">
        <f t="shared" si="101"/>
        <v/>
      </c>
      <c r="R377" s="150" t="str">
        <f t="shared" si="102"/>
        <v/>
      </c>
      <c r="S377" s="158" t="str">
        <f t="shared" si="97"/>
        <v/>
      </c>
      <c r="T377" s="153">
        <f t="shared" si="103"/>
        <v>0</v>
      </c>
      <c r="U377" s="161" t="str">
        <f t="shared" si="104"/>
        <v/>
      </c>
      <c r="V377" s="162"/>
      <c r="W377" s="123"/>
      <c r="X377" s="122"/>
    </row>
    <row r="378" spans="1:24" x14ac:dyDescent="0.2">
      <c r="A378" s="102" t="str">
        <f>IF(ISBLANK('TAB-B. Zulässigkeitsprüfung'!A379),"",'TAB-B. Zulässigkeitsprüfung'!A379)</f>
        <v/>
      </c>
      <c r="B378" s="147" t="str">
        <f>IF(ISBLANK('TAB-B. Zulässigkeitsprüfung'!C379),"",'TAB-B. Zulässigkeitsprüfung'!C379)</f>
        <v/>
      </c>
      <c r="C378" s="148" t="str">
        <f>IF(ISBLANK('TAB-B. Zulässigkeitsprüfung'!D379),"",'TAB-B. Zulässigkeitsprüfung'!D379)</f>
        <v/>
      </c>
      <c r="D378" s="179"/>
      <c r="E378" s="147" t="str">
        <f t="shared" si="98"/>
        <v/>
      </c>
      <c r="F378" s="148" t="str">
        <f t="shared" si="99"/>
        <v/>
      </c>
      <c r="G378" s="149"/>
      <c r="H378" s="150" t="str">
        <f t="shared" si="92"/>
        <v/>
      </c>
      <c r="I378" s="151" t="str">
        <f t="shared" si="93"/>
        <v/>
      </c>
      <c r="J378" s="152" t="str">
        <f t="shared" si="94"/>
        <v/>
      </c>
      <c r="K378" s="153" t="str">
        <f t="shared" si="95"/>
        <v/>
      </c>
      <c r="L378" s="154" t="str">
        <f>IF(ISBLANK('TAB-B. Zulässigkeitsprüfung'!G379),"",'TAB-B. Zulässigkeitsprüfung'!G379)</f>
        <v/>
      </c>
      <c r="M378" s="155" t="str">
        <f>IF(ISBLANK('TAB-B. Zulässigkeitsprüfung'!H379),"",'TAB-B. Zulässigkeitsprüfung'!H379)</f>
        <v/>
      </c>
      <c r="N378" s="157"/>
      <c r="O378" s="151">
        <f t="shared" si="100"/>
        <v>0</v>
      </c>
      <c r="P378" s="153" t="str">
        <f t="shared" si="96"/>
        <v/>
      </c>
      <c r="Q378" s="101" t="str">
        <f t="shared" si="101"/>
        <v/>
      </c>
      <c r="R378" s="150" t="str">
        <f t="shared" si="102"/>
        <v/>
      </c>
      <c r="S378" s="158" t="str">
        <f t="shared" si="97"/>
        <v/>
      </c>
      <c r="T378" s="153">
        <f t="shared" si="103"/>
        <v>0</v>
      </c>
      <c r="U378" s="161" t="str">
        <f t="shared" si="104"/>
        <v/>
      </c>
      <c r="V378" s="162"/>
      <c r="W378" s="123"/>
      <c r="X378" s="122"/>
    </row>
    <row r="379" spans="1:24" x14ac:dyDescent="0.2">
      <c r="A379" s="102" t="str">
        <f>IF(ISBLANK('TAB-B. Zulässigkeitsprüfung'!A380),"",'TAB-B. Zulässigkeitsprüfung'!A380)</f>
        <v/>
      </c>
      <c r="B379" s="147" t="str">
        <f>IF(ISBLANK('TAB-B. Zulässigkeitsprüfung'!C380),"",'TAB-B. Zulässigkeitsprüfung'!C380)</f>
        <v/>
      </c>
      <c r="C379" s="148" t="str">
        <f>IF(ISBLANK('TAB-B. Zulässigkeitsprüfung'!D380),"",'TAB-B. Zulässigkeitsprüfung'!D380)</f>
        <v/>
      </c>
      <c r="D379" s="179"/>
      <c r="E379" s="147" t="str">
        <f t="shared" si="98"/>
        <v/>
      </c>
      <c r="F379" s="148" t="str">
        <f t="shared" si="99"/>
        <v/>
      </c>
      <c r="G379" s="149"/>
      <c r="H379" s="150" t="str">
        <f t="shared" si="92"/>
        <v/>
      </c>
      <c r="I379" s="151" t="str">
        <f t="shared" si="93"/>
        <v/>
      </c>
      <c r="J379" s="152" t="str">
        <f t="shared" si="94"/>
        <v/>
      </c>
      <c r="K379" s="153" t="str">
        <f t="shared" si="95"/>
        <v/>
      </c>
      <c r="L379" s="154" t="str">
        <f>IF(ISBLANK('TAB-B. Zulässigkeitsprüfung'!G380),"",'TAB-B. Zulässigkeitsprüfung'!G380)</f>
        <v/>
      </c>
      <c r="M379" s="155" t="str">
        <f>IF(ISBLANK('TAB-B. Zulässigkeitsprüfung'!H380),"",'TAB-B. Zulässigkeitsprüfung'!H380)</f>
        <v/>
      </c>
      <c r="N379" s="157"/>
      <c r="O379" s="151">
        <f t="shared" si="100"/>
        <v>0</v>
      </c>
      <c r="P379" s="153" t="str">
        <f t="shared" si="96"/>
        <v/>
      </c>
      <c r="Q379" s="101" t="str">
        <f t="shared" si="101"/>
        <v/>
      </c>
      <c r="R379" s="150" t="str">
        <f t="shared" si="102"/>
        <v/>
      </c>
      <c r="S379" s="158" t="str">
        <f t="shared" si="97"/>
        <v/>
      </c>
      <c r="T379" s="153">
        <f t="shared" si="103"/>
        <v>0</v>
      </c>
      <c r="U379" s="161" t="str">
        <f t="shared" si="104"/>
        <v/>
      </c>
      <c r="V379" s="162"/>
      <c r="W379" s="123"/>
      <c r="X379" s="122"/>
    </row>
    <row r="380" spans="1:24" x14ac:dyDescent="0.2">
      <c r="A380" s="102" t="str">
        <f>IF(ISBLANK('TAB-B. Zulässigkeitsprüfung'!A381),"",'TAB-B. Zulässigkeitsprüfung'!A381)</f>
        <v/>
      </c>
      <c r="B380" s="147" t="str">
        <f>IF(ISBLANK('TAB-B. Zulässigkeitsprüfung'!C381),"",'TAB-B. Zulässigkeitsprüfung'!C381)</f>
        <v/>
      </c>
      <c r="C380" s="148" t="str">
        <f>IF(ISBLANK('TAB-B. Zulässigkeitsprüfung'!D381),"",'TAB-B. Zulässigkeitsprüfung'!D381)</f>
        <v/>
      </c>
      <c r="D380" s="179"/>
      <c r="E380" s="147" t="str">
        <f t="shared" si="98"/>
        <v/>
      </c>
      <c r="F380" s="148" t="str">
        <f t="shared" si="99"/>
        <v/>
      </c>
      <c r="G380" s="149"/>
      <c r="H380" s="150" t="str">
        <f t="shared" si="92"/>
        <v/>
      </c>
      <c r="I380" s="151" t="str">
        <f t="shared" si="93"/>
        <v/>
      </c>
      <c r="J380" s="152" t="str">
        <f t="shared" si="94"/>
        <v/>
      </c>
      <c r="K380" s="153" t="str">
        <f t="shared" si="95"/>
        <v/>
      </c>
      <c r="L380" s="154" t="str">
        <f>IF(ISBLANK('TAB-B. Zulässigkeitsprüfung'!G381),"",'TAB-B. Zulässigkeitsprüfung'!G381)</f>
        <v/>
      </c>
      <c r="M380" s="155" t="str">
        <f>IF(ISBLANK('TAB-B. Zulässigkeitsprüfung'!H381),"",'TAB-B. Zulässigkeitsprüfung'!H381)</f>
        <v/>
      </c>
      <c r="N380" s="157"/>
      <c r="O380" s="151">
        <f t="shared" si="100"/>
        <v>0</v>
      </c>
      <c r="P380" s="153" t="str">
        <f t="shared" si="96"/>
        <v/>
      </c>
      <c r="Q380" s="101" t="str">
        <f t="shared" si="101"/>
        <v/>
      </c>
      <c r="R380" s="150" t="str">
        <f t="shared" si="102"/>
        <v/>
      </c>
      <c r="S380" s="158" t="str">
        <f t="shared" si="97"/>
        <v/>
      </c>
      <c r="T380" s="153">
        <f t="shared" si="103"/>
        <v>0</v>
      </c>
      <c r="U380" s="161" t="str">
        <f t="shared" si="104"/>
        <v/>
      </c>
      <c r="V380" s="162"/>
      <c r="W380" s="123"/>
      <c r="X380" s="122"/>
    </row>
    <row r="381" spans="1:24" x14ac:dyDescent="0.2">
      <c r="A381" s="102" t="str">
        <f>IF(ISBLANK('TAB-B. Zulässigkeitsprüfung'!A382),"",'TAB-B. Zulässigkeitsprüfung'!A382)</f>
        <v/>
      </c>
      <c r="B381" s="147" t="str">
        <f>IF(ISBLANK('TAB-B. Zulässigkeitsprüfung'!C382),"",'TAB-B. Zulässigkeitsprüfung'!C382)</f>
        <v/>
      </c>
      <c r="C381" s="148" t="str">
        <f>IF(ISBLANK('TAB-B. Zulässigkeitsprüfung'!D382),"",'TAB-B. Zulässigkeitsprüfung'!D382)</f>
        <v/>
      </c>
      <c r="D381" s="179"/>
      <c r="E381" s="147" t="str">
        <f t="shared" si="98"/>
        <v/>
      </c>
      <c r="F381" s="148" t="str">
        <f t="shared" si="99"/>
        <v/>
      </c>
      <c r="G381" s="149"/>
      <c r="H381" s="150" t="str">
        <f t="shared" si="92"/>
        <v/>
      </c>
      <c r="I381" s="151" t="str">
        <f t="shared" si="93"/>
        <v/>
      </c>
      <c r="J381" s="152" t="str">
        <f t="shared" si="94"/>
        <v/>
      </c>
      <c r="K381" s="153" t="str">
        <f t="shared" si="95"/>
        <v/>
      </c>
      <c r="L381" s="154" t="str">
        <f>IF(ISBLANK('TAB-B. Zulässigkeitsprüfung'!G382),"",'TAB-B. Zulässigkeitsprüfung'!G382)</f>
        <v/>
      </c>
      <c r="M381" s="155" t="str">
        <f>IF(ISBLANK('TAB-B. Zulässigkeitsprüfung'!H382),"",'TAB-B. Zulässigkeitsprüfung'!H382)</f>
        <v/>
      </c>
      <c r="N381" s="157"/>
      <c r="O381" s="151">
        <f t="shared" si="100"/>
        <v>0</v>
      </c>
      <c r="P381" s="153" t="str">
        <f t="shared" si="96"/>
        <v/>
      </c>
      <c r="Q381" s="101" t="str">
        <f t="shared" si="101"/>
        <v/>
      </c>
      <c r="R381" s="150" t="str">
        <f t="shared" si="102"/>
        <v/>
      </c>
      <c r="S381" s="158" t="str">
        <f t="shared" si="97"/>
        <v/>
      </c>
      <c r="T381" s="153">
        <f t="shared" si="103"/>
        <v>0</v>
      </c>
      <c r="U381" s="161" t="str">
        <f t="shared" si="104"/>
        <v/>
      </c>
      <c r="V381" s="162"/>
      <c r="W381" s="123"/>
      <c r="X381" s="122"/>
    </row>
    <row r="382" spans="1:24" x14ac:dyDescent="0.2">
      <c r="A382" s="102" t="str">
        <f>IF(ISBLANK('TAB-B. Zulässigkeitsprüfung'!A383),"",'TAB-B. Zulässigkeitsprüfung'!A383)</f>
        <v/>
      </c>
      <c r="B382" s="147" t="str">
        <f>IF(ISBLANK('TAB-B. Zulässigkeitsprüfung'!C383),"",'TAB-B. Zulässigkeitsprüfung'!C383)</f>
        <v/>
      </c>
      <c r="C382" s="148" t="str">
        <f>IF(ISBLANK('TAB-B. Zulässigkeitsprüfung'!D383),"",'TAB-B. Zulässigkeitsprüfung'!D383)</f>
        <v/>
      </c>
      <c r="D382" s="179"/>
      <c r="E382" s="147" t="str">
        <f t="shared" si="98"/>
        <v/>
      </c>
      <c r="F382" s="148" t="str">
        <f t="shared" si="99"/>
        <v/>
      </c>
      <c r="G382" s="149"/>
      <c r="H382" s="150" t="str">
        <f t="shared" si="92"/>
        <v/>
      </c>
      <c r="I382" s="151" t="str">
        <f t="shared" si="93"/>
        <v/>
      </c>
      <c r="J382" s="152" t="str">
        <f t="shared" si="94"/>
        <v/>
      </c>
      <c r="K382" s="153" t="str">
        <f t="shared" si="95"/>
        <v/>
      </c>
      <c r="L382" s="154" t="str">
        <f>IF(ISBLANK('TAB-B. Zulässigkeitsprüfung'!G383),"",'TAB-B. Zulässigkeitsprüfung'!G383)</f>
        <v/>
      </c>
      <c r="M382" s="155" t="str">
        <f>IF(ISBLANK('TAB-B. Zulässigkeitsprüfung'!H383),"",'TAB-B. Zulässigkeitsprüfung'!H383)</f>
        <v/>
      </c>
      <c r="N382" s="157"/>
      <c r="O382" s="151">
        <f t="shared" si="100"/>
        <v>0</v>
      </c>
      <c r="P382" s="153" t="str">
        <f t="shared" si="96"/>
        <v/>
      </c>
      <c r="Q382" s="101" t="str">
        <f t="shared" si="101"/>
        <v/>
      </c>
      <c r="R382" s="150" t="str">
        <f t="shared" si="102"/>
        <v/>
      </c>
      <c r="S382" s="158" t="str">
        <f t="shared" si="97"/>
        <v/>
      </c>
      <c r="T382" s="153">
        <f t="shared" si="103"/>
        <v>0</v>
      </c>
      <c r="U382" s="161" t="str">
        <f t="shared" si="104"/>
        <v/>
      </c>
      <c r="V382" s="162"/>
      <c r="W382" s="123"/>
      <c r="X382" s="122"/>
    </row>
    <row r="383" spans="1:24" x14ac:dyDescent="0.2">
      <c r="A383" s="102" t="str">
        <f>IF(ISBLANK('TAB-B. Zulässigkeitsprüfung'!A384),"",'TAB-B. Zulässigkeitsprüfung'!A384)</f>
        <v/>
      </c>
      <c r="B383" s="147" t="str">
        <f>IF(ISBLANK('TAB-B. Zulässigkeitsprüfung'!C384),"",'TAB-B. Zulässigkeitsprüfung'!C384)</f>
        <v/>
      </c>
      <c r="C383" s="148" t="str">
        <f>IF(ISBLANK('TAB-B. Zulässigkeitsprüfung'!D384),"",'TAB-B. Zulässigkeitsprüfung'!D384)</f>
        <v/>
      </c>
      <c r="D383" s="179"/>
      <c r="E383" s="147" t="str">
        <f t="shared" si="98"/>
        <v/>
      </c>
      <c r="F383" s="148" t="str">
        <f t="shared" si="99"/>
        <v/>
      </c>
      <c r="G383" s="149"/>
      <c r="H383" s="150" t="str">
        <f t="shared" si="92"/>
        <v/>
      </c>
      <c r="I383" s="151" t="str">
        <f t="shared" si="93"/>
        <v/>
      </c>
      <c r="J383" s="152" t="str">
        <f t="shared" si="94"/>
        <v/>
      </c>
      <c r="K383" s="153" t="str">
        <f t="shared" si="95"/>
        <v/>
      </c>
      <c r="L383" s="154" t="str">
        <f>IF(ISBLANK('TAB-B. Zulässigkeitsprüfung'!G384),"",'TAB-B. Zulässigkeitsprüfung'!G384)</f>
        <v/>
      </c>
      <c r="M383" s="155" t="str">
        <f>IF(ISBLANK('TAB-B. Zulässigkeitsprüfung'!H384),"",'TAB-B. Zulässigkeitsprüfung'!H384)</f>
        <v/>
      </c>
      <c r="N383" s="157"/>
      <c r="O383" s="151">
        <f t="shared" si="100"/>
        <v>0</v>
      </c>
      <c r="P383" s="153" t="str">
        <f t="shared" si="96"/>
        <v/>
      </c>
      <c r="Q383" s="101" t="str">
        <f t="shared" si="101"/>
        <v/>
      </c>
      <c r="R383" s="150" t="str">
        <f t="shared" si="102"/>
        <v/>
      </c>
      <c r="S383" s="158" t="str">
        <f t="shared" si="97"/>
        <v/>
      </c>
      <c r="T383" s="153">
        <f t="shared" si="103"/>
        <v>0</v>
      </c>
      <c r="U383" s="161" t="str">
        <f t="shared" si="104"/>
        <v/>
      </c>
      <c r="V383" s="162"/>
      <c r="W383" s="123"/>
      <c r="X383" s="122"/>
    </row>
    <row r="384" spans="1:24" x14ac:dyDescent="0.2">
      <c r="A384" s="102" t="str">
        <f>IF(ISBLANK('TAB-B. Zulässigkeitsprüfung'!A385),"",'TAB-B. Zulässigkeitsprüfung'!A385)</f>
        <v/>
      </c>
      <c r="B384" s="147" t="str">
        <f>IF(ISBLANK('TAB-B. Zulässigkeitsprüfung'!C385),"",'TAB-B. Zulässigkeitsprüfung'!C385)</f>
        <v/>
      </c>
      <c r="C384" s="148" t="str">
        <f>IF(ISBLANK('TAB-B. Zulässigkeitsprüfung'!D385),"",'TAB-B. Zulässigkeitsprüfung'!D385)</f>
        <v/>
      </c>
      <c r="D384" s="179"/>
      <c r="E384" s="147" t="str">
        <f t="shared" si="98"/>
        <v/>
      </c>
      <c r="F384" s="148" t="str">
        <f t="shared" si="99"/>
        <v/>
      </c>
      <c r="G384" s="149"/>
      <c r="H384" s="150" t="str">
        <f t="shared" si="92"/>
        <v/>
      </c>
      <c r="I384" s="151" t="str">
        <f t="shared" si="93"/>
        <v/>
      </c>
      <c r="J384" s="152" t="str">
        <f t="shared" si="94"/>
        <v/>
      </c>
      <c r="K384" s="153" t="str">
        <f t="shared" si="95"/>
        <v/>
      </c>
      <c r="L384" s="154" t="str">
        <f>IF(ISBLANK('TAB-B. Zulässigkeitsprüfung'!G385),"",'TAB-B. Zulässigkeitsprüfung'!G385)</f>
        <v/>
      </c>
      <c r="M384" s="155" t="str">
        <f>IF(ISBLANK('TAB-B. Zulässigkeitsprüfung'!H385),"",'TAB-B. Zulässigkeitsprüfung'!H385)</f>
        <v/>
      </c>
      <c r="N384" s="157"/>
      <c r="O384" s="151">
        <f t="shared" si="100"/>
        <v>0</v>
      </c>
      <c r="P384" s="153" t="str">
        <f t="shared" si="96"/>
        <v/>
      </c>
      <c r="Q384" s="101" t="str">
        <f t="shared" si="101"/>
        <v/>
      </c>
      <c r="R384" s="150" t="str">
        <f t="shared" si="102"/>
        <v/>
      </c>
      <c r="S384" s="158" t="str">
        <f t="shared" si="97"/>
        <v/>
      </c>
      <c r="T384" s="153">
        <f t="shared" si="103"/>
        <v>0</v>
      </c>
      <c r="U384" s="161" t="str">
        <f t="shared" si="104"/>
        <v/>
      </c>
      <c r="V384" s="162"/>
      <c r="W384" s="123"/>
      <c r="X384" s="122"/>
    </row>
    <row r="385" spans="1:24" x14ac:dyDescent="0.2">
      <c r="A385" s="102" t="str">
        <f>IF(ISBLANK('TAB-B. Zulässigkeitsprüfung'!A386),"",'TAB-B. Zulässigkeitsprüfung'!A386)</f>
        <v/>
      </c>
      <c r="B385" s="147" t="str">
        <f>IF(ISBLANK('TAB-B. Zulässigkeitsprüfung'!C386),"",'TAB-B. Zulässigkeitsprüfung'!C386)</f>
        <v/>
      </c>
      <c r="C385" s="148" t="str">
        <f>IF(ISBLANK('TAB-B. Zulässigkeitsprüfung'!D386),"",'TAB-B. Zulässigkeitsprüfung'!D386)</f>
        <v/>
      </c>
      <c r="D385" s="179"/>
      <c r="E385" s="147" t="str">
        <f t="shared" si="98"/>
        <v/>
      </c>
      <c r="F385" s="148" t="str">
        <f t="shared" si="99"/>
        <v/>
      </c>
      <c r="G385" s="149"/>
      <c r="H385" s="150" t="str">
        <f t="shared" si="92"/>
        <v/>
      </c>
      <c r="I385" s="151" t="str">
        <f t="shared" si="93"/>
        <v/>
      </c>
      <c r="J385" s="152" t="str">
        <f t="shared" si="94"/>
        <v/>
      </c>
      <c r="K385" s="153" t="str">
        <f t="shared" si="95"/>
        <v/>
      </c>
      <c r="L385" s="154" t="str">
        <f>IF(ISBLANK('TAB-B. Zulässigkeitsprüfung'!G386),"",'TAB-B. Zulässigkeitsprüfung'!G386)</f>
        <v/>
      </c>
      <c r="M385" s="155" t="str">
        <f>IF(ISBLANK('TAB-B. Zulässigkeitsprüfung'!H386),"",'TAB-B. Zulässigkeitsprüfung'!H386)</f>
        <v/>
      </c>
      <c r="N385" s="157"/>
      <c r="O385" s="151">
        <f t="shared" si="100"/>
        <v>0</v>
      </c>
      <c r="P385" s="153" t="str">
        <f t="shared" si="96"/>
        <v/>
      </c>
      <c r="Q385" s="101" t="str">
        <f t="shared" si="101"/>
        <v/>
      </c>
      <c r="R385" s="150" t="str">
        <f t="shared" si="102"/>
        <v/>
      </c>
      <c r="S385" s="158" t="str">
        <f t="shared" si="97"/>
        <v/>
      </c>
      <c r="T385" s="153">
        <f t="shared" si="103"/>
        <v>0</v>
      </c>
      <c r="U385" s="161" t="str">
        <f t="shared" si="104"/>
        <v/>
      </c>
      <c r="V385" s="162"/>
      <c r="W385" s="123"/>
      <c r="X385" s="122"/>
    </row>
    <row r="386" spans="1:24" x14ac:dyDescent="0.2">
      <c r="A386" s="102" t="str">
        <f>IF(ISBLANK('TAB-B. Zulässigkeitsprüfung'!A387),"",'TAB-B. Zulässigkeitsprüfung'!A387)</f>
        <v/>
      </c>
      <c r="B386" s="147" t="str">
        <f>IF(ISBLANK('TAB-B. Zulässigkeitsprüfung'!C387),"",'TAB-B. Zulässigkeitsprüfung'!C387)</f>
        <v/>
      </c>
      <c r="C386" s="148" t="str">
        <f>IF(ISBLANK('TAB-B. Zulässigkeitsprüfung'!D387),"",'TAB-B. Zulässigkeitsprüfung'!D387)</f>
        <v/>
      </c>
      <c r="D386" s="179"/>
      <c r="E386" s="147" t="str">
        <f t="shared" si="98"/>
        <v/>
      </c>
      <c r="F386" s="148" t="str">
        <f t="shared" si="99"/>
        <v/>
      </c>
      <c r="G386" s="149"/>
      <c r="H386" s="150" t="str">
        <f t="shared" si="92"/>
        <v/>
      </c>
      <c r="I386" s="151" t="str">
        <f t="shared" si="93"/>
        <v/>
      </c>
      <c r="J386" s="152" t="str">
        <f t="shared" si="94"/>
        <v/>
      </c>
      <c r="K386" s="153" t="str">
        <f t="shared" si="95"/>
        <v/>
      </c>
      <c r="L386" s="154" t="str">
        <f>IF(ISBLANK('TAB-B. Zulässigkeitsprüfung'!G387),"",'TAB-B. Zulässigkeitsprüfung'!G387)</f>
        <v/>
      </c>
      <c r="M386" s="155" t="str">
        <f>IF(ISBLANK('TAB-B. Zulässigkeitsprüfung'!H387),"",'TAB-B. Zulässigkeitsprüfung'!H387)</f>
        <v/>
      </c>
      <c r="N386" s="157"/>
      <c r="O386" s="151">
        <f t="shared" si="100"/>
        <v>0</v>
      </c>
      <c r="P386" s="153" t="str">
        <f t="shared" si="96"/>
        <v/>
      </c>
      <c r="Q386" s="101" t="str">
        <f t="shared" si="101"/>
        <v/>
      </c>
      <c r="R386" s="150" t="str">
        <f t="shared" si="102"/>
        <v/>
      </c>
      <c r="S386" s="158" t="str">
        <f t="shared" si="97"/>
        <v/>
      </c>
      <c r="T386" s="153">
        <f t="shared" si="103"/>
        <v>0</v>
      </c>
      <c r="U386" s="161" t="str">
        <f t="shared" si="104"/>
        <v/>
      </c>
      <c r="V386" s="162"/>
      <c r="W386" s="123"/>
      <c r="X386" s="122"/>
    </row>
    <row r="387" spans="1:24" x14ac:dyDescent="0.2">
      <c r="A387" s="102" t="str">
        <f>IF(ISBLANK('TAB-B. Zulässigkeitsprüfung'!A388),"",'TAB-B. Zulässigkeitsprüfung'!A388)</f>
        <v/>
      </c>
      <c r="B387" s="147" t="str">
        <f>IF(ISBLANK('TAB-B. Zulässigkeitsprüfung'!C388),"",'TAB-B. Zulässigkeitsprüfung'!C388)</f>
        <v/>
      </c>
      <c r="C387" s="148" t="str">
        <f>IF(ISBLANK('TAB-B. Zulässigkeitsprüfung'!D388),"",'TAB-B. Zulässigkeitsprüfung'!D388)</f>
        <v/>
      </c>
      <c r="D387" s="179"/>
      <c r="E387" s="147" t="str">
        <f t="shared" si="98"/>
        <v/>
      </c>
      <c r="F387" s="148" t="str">
        <f t="shared" si="99"/>
        <v/>
      </c>
      <c r="G387" s="149"/>
      <c r="H387" s="150" t="str">
        <f t="shared" si="92"/>
        <v/>
      </c>
      <c r="I387" s="151" t="str">
        <f t="shared" si="93"/>
        <v/>
      </c>
      <c r="J387" s="152" t="str">
        <f t="shared" si="94"/>
        <v/>
      </c>
      <c r="K387" s="153" t="str">
        <f t="shared" si="95"/>
        <v/>
      </c>
      <c r="L387" s="154" t="str">
        <f>IF(ISBLANK('TAB-B. Zulässigkeitsprüfung'!G388),"",'TAB-B. Zulässigkeitsprüfung'!G388)</f>
        <v/>
      </c>
      <c r="M387" s="155" t="str">
        <f>IF(ISBLANK('TAB-B. Zulässigkeitsprüfung'!H388),"",'TAB-B. Zulässigkeitsprüfung'!H388)</f>
        <v/>
      </c>
      <c r="N387" s="157"/>
      <c r="O387" s="151">
        <f t="shared" si="100"/>
        <v>0</v>
      </c>
      <c r="P387" s="153" t="str">
        <f t="shared" si="96"/>
        <v/>
      </c>
      <c r="Q387" s="101" t="str">
        <f t="shared" si="101"/>
        <v/>
      </c>
      <c r="R387" s="150" t="str">
        <f t="shared" si="102"/>
        <v/>
      </c>
      <c r="S387" s="158" t="str">
        <f t="shared" si="97"/>
        <v/>
      </c>
      <c r="T387" s="153">
        <f t="shared" si="103"/>
        <v>0</v>
      </c>
      <c r="U387" s="161" t="str">
        <f t="shared" si="104"/>
        <v/>
      </c>
      <c r="V387" s="162"/>
      <c r="W387" s="123"/>
      <c r="X387" s="122"/>
    </row>
    <row r="388" spans="1:24" x14ac:dyDescent="0.2">
      <c r="A388" s="102" t="str">
        <f>IF(ISBLANK('TAB-B. Zulässigkeitsprüfung'!A389),"",'TAB-B. Zulässigkeitsprüfung'!A389)</f>
        <v/>
      </c>
      <c r="B388" s="147" t="str">
        <f>IF(ISBLANK('TAB-B. Zulässigkeitsprüfung'!C389),"",'TAB-B. Zulässigkeitsprüfung'!C389)</f>
        <v/>
      </c>
      <c r="C388" s="148" t="str">
        <f>IF(ISBLANK('TAB-B. Zulässigkeitsprüfung'!D389),"",'TAB-B. Zulässigkeitsprüfung'!D389)</f>
        <v/>
      </c>
      <c r="D388" s="179"/>
      <c r="E388" s="147" t="str">
        <f t="shared" si="98"/>
        <v/>
      </c>
      <c r="F388" s="148" t="str">
        <f t="shared" si="99"/>
        <v/>
      </c>
      <c r="G388" s="149"/>
      <c r="H388" s="150" t="str">
        <f t="shared" si="92"/>
        <v/>
      </c>
      <c r="I388" s="151" t="str">
        <f t="shared" si="93"/>
        <v/>
      </c>
      <c r="J388" s="152" t="str">
        <f t="shared" si="94"/>
        <v/>
      </c>
      <c r="K388" s="153" t="str">
        <f t="shared" si="95"/>
        <v/>
      </c>
      <c r="L388" s="154" t="str">
        <f>IF(ISBLANK('TAB-B. Zulässigkeitsprüfung'!G389),"",'TAB-B. Zulässigkeitsprüfung'!G389)</f>
        <v/>
      </c>
      <c r="M388" s="155" t="str">
        <f>IF(ISBLANK('TAB-B. Zulässigkeitsprüfung'!H389),"",'TAB-B. Zulässigkeitsprüfung'!H389)</f>
        <v/>
      </c>
      <c r="N388" s="157"/>
      <c r="O388" s="151">
        <f t="shared" si="100"/>
        <v>0</v>
      </c>
      <c r="P388" s="153" t="str">
        <f t="shared" si="96"/>
        <v/>
      </c>
      <c r="Q388" s="101" t="str">
        <f t="shared" si="101"/>
        <v/>
      </c>
      <c r="R388" s="150" t="str">
        <f t="shared" si="102"/>
        <v/>
      </c>
      <c r="S388" s="158" t="str">
        <f t="shared" si="97"/>
        <v/>
      </c>
      <c r="T388" s="153">
        <f t="shared" si="103"/>
        <v>0</v>
      </c>
      <c r="U388" s="161" t="str">
        <f t="shared" si="104"/>
        <v/>
      </c>
      <c r="V388" s="162"/>
      <c r="W388" s="123"/>
      <c r="X388" s="122"/>
    </row>
    <row r="389" spans="1:24" x14ac:dyDescent="0.2">
      <c r="A389" s="102" t="str">
        <f>IF(ISBLANK('TAB-B. Zulässigkeitsprüfung'!A390),"",'TAB-B. Zulässigkeitsprüfung'!A390)</f>
        <v/>
      </c>
      <c r="B389" s="147" t="str">
        <f>IF(ISBLANK('TAB-B. Zulässigkeitsprüfung'!C390),"",'TAB-B. Zulässigkeitsprüfung'!C390)</f>
        <v/>
      </c>
      <c r="C389" s="148" t="str">
        <f>IF(ISBLANK('TAB-B. Zulässigkeitsprüfung'!D390),"",'TAB-B. Zulässigkeitsprüfung'!D390)</f>
        <v/>
      </c>
      <c r="D389" s="179"/>
      <c r="E389" s="147" t="str">
        <f t="shared" si="98"/>
        <v/>
      </c>
      <c r="F389" s="148" t="str">
        <f t="shared" si="99"/>
        <v/>
      </c>
      <c r="G389" s="149"/>
      <c r="H389" s="150" t="str">
        <f t="shared" si="92"/>
        <v/>
      </c>
      <c r="I389" s="151" t="str">
        <f t="shared" si="93"/>
        <v/>
      </c>
      <c r="J389" s="152" t="str">
        <f t="shared" si="94"/>
        <v/>
      </c>
      <c r="K389" s="153" t="str">
        <f t="shared" si="95"/>
        <v/>
      </c>
      <c r="L389" s="154" t="str">
        <f>IF(ISBLANK('TAB-B. Zulässigkeitsprüfung'!G390),"",'TAB-B. Zulässigkeitsprüfung'!G390)</f>
        <v/>
      </c>
      <c r="M389" s="155" t="str">
        <f>IF(ISBLANK('TAB-B. Zulässigkeitsprüfung'!H390),"",'TAB-B. Zulässigkeitsprüfung'!H390)</f>
        <v/>
      </c>
      <c r="N389" s="157"/>
      <c r="O389" s="151">
        <f t="shared" si="100"/>
        <v>0</v>
      </c>
      <c r="P389" s="153" t="str">
        <f t="shared" si="96"/>
        <v/>
      </c>
      <c r="Q389" s="101" t="str">
        <f t="shared" si="101"/>
        <v/>
      </c>
      <c r="R389" s="150" t="str">
        <f t="shared" si="102"/>
        <v/>
      </c>
      <c r="S389" s="158" t="str">
        <f t="shared" si="97"/>
        <v/>
      </c>
      <c r="T389" s="153">
        <f t="shared" si="103"/>
        <v>0</v>
      </c>
      <c r="U389" s="161" t="str">
        <f t="shared" si="104"/>
        <v/>
      </c>
      <c r="V389" s="162"/>
      <c r="W389" s="123"/>
      <c r="X389" s="122"/>
    </row>
    <row r="390" spans="1:24" x14ac:dyDescent="0.2">
      <c r="A390" s="102" t="str">
        <f>IF(ISBLANK('TAB-B. Zulässigkeitsprüfung'!A391),"",'TAB-B. Zulässigkeitsprüfung'!A391)</f>
        <v/>
      </c>
      <c r="B390" s="147" t="str">
        <f>IF(ISBLANK('TAB-B. Zulässigkeitsprüfung'!C391),"",'TAB-B. Zulässigkeitsprüfung'!C391)</f>
        <v/>
      </c>
      <c r="C390" s="148" t="str">
        <f>IF(ISBLANK('TAB-B. Zulässigkeitsprüfung'!D391),"",'TAB-B. Zulässigkeitsprüfung'!D391)</f>
        <v/>
      </c>
      <c r="D390" s="179"/>
      <c r="E390" s="147" t="str">
        <f t="shared" si="98"/>
        <v/>
      </c>
      <c r="F390" s="148" t="str">
        <f t="shared" si="99"/>
        <v/>
      </c>
      <c r="G390" s="149"/>
      <c r="H390" s="150" t="str">
        <f t="shared" si="92"/>
        <v/>
      </c>
      <c r="I390" s="151" t="str">
        <f t="shared" si="93"/>
        <v/>
      </c>
      <c r="J390" s="152" t="str">
        <f t="shared" si="94"/>
        <v/>
      </c>
      <c r="K390" s="153" t="str">
        <f t="shared" si="95"/>
        <v/>
      </c>
      <c r="L390" s="154" t="str">
        <f>IF(ISBLANK('TAB-B. Zulässigkeitsprüfung'!G391),"",'TAB-B. Zulässigkeitsprüfung'!G391)</f>
        <v/>
      </c>
      <c r="M390" s="155" t="str">
        <f>IF(ISBLANK('TAB-B. Zulässigkeitsprüfung'!H391),"",'TAB-B. Zulässigkeitsprüfung'!H391)</f>
        <v/>
      </c>
      <c r="N390" s="157"/>
      <c r="O390" s="151">
        <f t="shared" si="100"/>
        <v>0</v>
      </c>
      <c r="P390" s="153" t="str">
        <f t="shared" si="96"/>
        <v/>
      </c>
      <c r="Q390" s="101" t="str">
        <f t="shared" si="101"/>
        <v/>
      </c>
      <c r="R390" s="150" t="str">
        <f t="shared" si="102"/>
        <v/>
      </c>
      <c r="S390" s="158" t="str">
        <f t="shared" si="97"/>
        <v/>
      </c>
      <c r="T390" s="153">
        <f t="shared" si="103"/>
        <v>0</v>
      </c>
      <c r="U390" s="161" t="str">
        <f t="shared" si="104"/>
        <v/>
      </c>
      <c r="V390" s="162"/>
      <c r="W390" s="123"/>
      <c r="X390" s="122"/>
    </row>
    <row r="391" spans="1:24" x14ac:dyDescent="0.2">
      <c r="A391" s="102" t="str">
        <f>IF(ISBLANK('TAB-B. Zulässigkeitsprüfung'!A392),"",'TAB-B. Zulässigkeitsprüfung'!A392)</f>
        <v/>
      </c>
      <c r="B391" s="147" t="str">
        <f>IF(ISBLANK('TAB-B. Zulässigkeitsprüfung'!C392),"",'TAB-B. Zulässigkeitsprüfung'!C392)</f>
        <v/>
      </c>
      <c r="C391" s="148" t="str">
        <f>IF(ISBLANK('TAB-B. Zulässigkeitsprüfung'!D392),"",'TAB-B. Zulässigkeitsprüfung'!D392)</f>
        <v/>
      </c>
      <c r="D391" s="179"/>
      <c r="E391" s="147" t="str">
        <f t="shared" si="98"/>
        <v/>
      </c>
      <c r="F391" s="148" t="str">
        <f t="shared" si="99"/>
        <v/>
      </c>
      <c r="G391" s="149"/>
      <c r="H391" s="150" t="str">
        <f t="shared" si="92"/>
        <v/>
      </c>
      <c r="I391" s="151" t="str">
        <f t="shared" si="93"/>
        <v/>
      </c>
      <c r="J391" s="152" t="str">
        <f t="shared" si="94"/>
        <v/>
      </c>
      <c r="K391" s="153" t="str">
        <f t="shared" si="95"/>
        <v/>
      </c>
      <c r="L391" s="154" t="str">
        <f>IF(ISBLANK('TAB-B. Zulässigkeitsprüfung'!G392),"",'TAB-B. Zulässigkeitsprüfung'!G392)</f>
        <v/>
      </c>
      <c r="M391" s="155" t="str">
        <f>IF(ISBLANK('TAB-B. Zulässigkeitsprüfung'!H392),"",'TAB-B. Zulässigkeitsprüfung'!H392)</f>
        <v/>
      </c>
      <c r="N391" s="157"/>
      <c r="O391" s="151">
        <f t="shared" si="100"/>
        <v>0</v>
      </c>
      <c r="P391" s="153" t="str">
        <f t="shared" si="96"/>
        <v/>
      </c>
      <c r="Q391" s="101" t="str">
        <f t="shared" si="101"/>
        <v/>
      </c>
      <c r="R391" s="150" t="str">
        <f t="shared" si="102"/>
        <v/>
      </c>
      <c r="S391" s="158" t="str">
        <f t="shared" si="97"/>
        <v/>
      </c>
      <c r="T391" s="153">
        <f t="shared" si="103"/>
        <v>0</v>
      </c>
      <c r="U391" s="161" t="str">
        <f t="shared" si="104"/>
        <v/>
      </c>
      <c r="V391" s="162"/>
      <c r="W391" s="123"/>
      <c r="X391" s="122"/>
    </row>
    <row r="392" spans="1:24" x14ac:dyDescent="0.2">
      <c r="A392" s="102" t="str">
        <f>IF(ISBLANK('TAB-B. Zulässigkeitsprüfung'!A393),"",'TAB-B. Zulässigkeitsprüfung'!A393)</f>
        <v/>
      </c>
      <c r="B392" s="147" t="str">
        <f>IF(ISBLANK('TAB-B. Zulässigkeitsprüfung'!C393),"",'TAB-B. Zulässigkeitsprüfung'!C393)</f>
        <v/>
      </c>
      <c r="C392" s="148" t="str">
        <f>IF(ISBLANK('TAB-B. Zulässigkeitsprüfung'!D393),"",'TAB-B. Zulässigkeitsprüfung'!D393)</f>
        <v/>
      </c>
      <c r="D392" s="179"/>
      <c r="E392" s="147" t="str">
        <f t="shared" si="98"/>
        <v/>
      </c>
      <c r="F392" s="148" t="str">
        <f t="shared" si="99"/>
        <v/>
      </c>
      <c r="G392" s="149"/>
      <c r="H392" s="150" t="str">
        <f t="shared" si="92"/>
        <v/>
      </c>
      <c r="I392" s="151" t="str">
        <f t="shared" si="93"/>
        <v/>
      </c>
      <c r="J392" s="152" t="str">
        <f t="shared" si="94"/>
        <v/>
      </c>
      <c r="K392" s="153" t="str">
        <f t="shared" si="95"/>
        <v/>
      </c>
      <c r="L392" s="154" t="str">
        <f>IF(ISBLANK('TAB-B. Zulässigkeitsprüfung'!G393),"",'TAB-B. Zulässigkeitsprüfung'!G393)</f>
        <v/>
      </c>
      <c r="M392" s="155" t="str">
        <f>IF(ISBLANK('TAB-B. Zulässigkeitsprüfung'!H393),"",'TAB-B. Zulässigkeitsprüfung'!H393)</f>
        <v/>
      </c>
      <c r="N392" s="157"/>
      <c r="O392" s="151">
        <f t="shared" si="100"/>
        <v>0</v>
      </c>
      <c r="P392" s="153" t="str">
        <f t="shared" si="96"/>
        <v/>
      </c>
      <c r="Q392" s="101" t="str">
        <f t="shared" si="101"/>
        <v/>
      </c>
      <c r="R392" s="150" t="str">
        <f t="shared" si="102"/>
        <v/>
      </c>
      <c r="S392" s="158" t="str">
        <f t="shared" si="97"/>
        <v/>
      </c>
      <c r="T392" s="153">
        <f t="shared" si="103"/>
        <v>0</v>
      </c>
      <c r="U392" s="161" t="str">
        <f t="shared" si="104"/>
        <v/>
      </c>
      <c r="V392" s="162"/>
      <c r="W392" s="123"/>
      <c r="X392" s="122"/>
    </row>
    <row r="393" spans="1:24" x14ac:dyDescent="0.2">
      <c r="A393" s="102" t="str">
        <f>IF(ISBLANK('TAB-B. Zulässigkeitsprüfung'!A394),"",'TAB-B. Zulässigkeitsprüfung'!A394)</f>
        <v/>
      </c>
      <c r="B393" s="147" t="str">
        <f>IF(ISBLANK('TAB-B. Zulässigkeitsprüfung'!C394),"",'TAB-B. Zulässigkeitsprüfung'!C394)</f>
        <v/>
      </c>
      <c r="C393" s="148" t="str">
        <f>IF(ISBLANK('TAB-B. Zulässigkeitsprüfung'!D394),"",'TAB-B. Zulässigkeitsprüfung'!D394)</f>
        <v/>
      </c>
      <c r="D393" s="179"/>
      <c r="E393" s="147" t="str">
        <f t="shared" si="98"/>
        <v/>
      </c>
      <c r="F393" s="148" t="str">
        <f t="shared" si="99"/>
        <v/>
      </c>
      <c r="G393" s="149"/>
      <c r="H393" s="150" t="str">
        <f t="shared" si="92"/>
        <v/>
      </c>
      <c r="I393" s="151" t="str">
        <f t="shared" si="93"/>
        <v/>
      </c>
      <c r="J393" s="152" t="str">
        <f t="shared" si="94"/>
        <v/>
      </c>
      <c r="K393" s="153" t="str">
        <f t="shared" si="95"/>
        <v/>
      </c>
      <c r="L393" s="154" t="str">
        <f>IF(ISBLANK('TAB-B. Zulässigkeitsprüfung'!G394),"",'TAB-B. Zulässigkeitsprüfung'!G394)</f>
        <v/>
      </c>
      <c r="M393" s="155" t="str">
        <f>IF(ISBLANK('TAB-B. Zulässigkeitsprüfung'!H394),"",'TAB-B. Zulässigkeitsprüfung'!H394)</f>
        <v/>
      </c>
      <c r="N393" s="157"/>
      <c r="O393" s="151">
        <f t="shared" si="100"/>
        <v>0</v>
      </c>
      <c r="P393" s="153" t="str">
        <f t="shared" si="96"/>
        <v/>
      </c>
      <c r="Q393" s="101" t="str">
        <f t="shared" si="101"/>
        <v/>
      </c>
      <c r="R393" s="150" t="str">
        <f t="shared" si="102"/>
        <v/>
      </c>
      <c r="S393" s="158" t="str">
        <f t="shared" si="97"/>
        <v/>
      </c>
      <c r="T393" s="153">
        <f t="shared" si="103"/>
        <v>0</v>
      </c>
      <c r="U393" s="161" t="str">
        <f t="shared" si="104"/>
        <v/>
      </c>
      <c r="V393" s="162"/>
      <c r="W393" s="123"/>
      <c r="X393" s="122"/>
    </row>
    <row r="394" spans="1:24" x14ac:dyDescent="0.2">
      <c r="A394" s="102" t="str">
        <f>IF(ISBLANK('TAB-B. Zulässigkeitsprüfung'!A395),"",'TAB-B. Zulässigkeitsprüfung'!A395)</f>
        <v/>
      </c>
      <c r="B394" s="147" t="str">
        <f>IF(ISBLANK('TAB-B. Zulässigkeitsprüfung'!C395),"",'TAB-B. Zulässigkeitsprüfung'!C395)</f>
        <v/>
      </c>
      <c r="C394" s="148" t="str">
        <f>IF(ISBLANK('TAB-B. Zulässigkeitsprüfung'!D395),"",'TAB-B. Zulässigkeitsprüfung'!D395)</f>
        <v/>
      </c>
      <c r="D394" s="179"/>
      <c r="E394" s="147" t="str">
        <f t="shared" si="98"/>
        <v/>
      </c>
      <c r="F394" s="148" t="str">
        <f t="shared" si="99"/>
        <v/>
      </c>
      <c r="G394" s="149"/>
      <c r="H394" s="150" t="str">
        <f t="shared" si="92"/>
        <v/>
      </c>
      <c r="I394" s="151" t="str">
        <f t="shared" si="93"/>
        <v/>
      </c>
      <c r="J394" s="152" t="str">
        <f t="shared" si="94"/>
        <v/>
      </c>
      <c r="K394" s="153" t="str">
        <f t="shared" si="95"/>
        <v/>
      </c>
      <c r="L394" s="154" t="str">
        <f>IF(ISBLANK('TAB-B. Zulässigkeitsprüfung'!G395),"",'TAB-B. Zulässigkeitsprüfung'!G395)</f>
        <v/>
      </c>
      <c r="M394" s="155" t="str">
        <f>IF(ISBLANK('TAB-B. Zulässigkeitsprüfung'!H395),"",'TAB-B. Zulässigkeitsprüfung'!H395)</f>
        <v/>
      </c>
      <c r="N394" s="157"/>
      <c r="O394" s="151">
        <f t="shared" si="100"/>
        <v>0</v>
      </c>
      <c r="P394" s="153" t="str">
        <f t="shared" si="96"/>
        <v/>
      </c>
      <c r="Q394" s="101" t="str">
        <f t="shared" si="101"/>
        <v/>
      </c>
      <c r="R394" s="150" t="str">
        <f t="shared" si="102"/>
        <v/>
      </c>
      <c r="S394" s="158" t="str">
        <f t="shared" si="97"/>
        <v/>
      </c>
      <c r="T394" s="153">
        <f t="shared" si="103"/>
        <v>0</v>
      </c>
      <c r="U394" s="161" t="str">
        <f t="shared" si="104"/>
        <v/>
      </c>
      <c r="V394" s="162"/>
      <c r="W394" s="123"/>
      <c r="X394" s="122"/>
    </row>
    <row r="395" spans="1:24" x14ac:dyDescent="0.2">
      <c r="A395" s="102" t="str">
        <f>IF(ISBLANK('TAB-B. Zulässigkeitsprüfung'!A396),"",'TAB-B. Zulässigkeitsprüfung'!A396)</f>
        <v/>
      </c>
      <c r="B395" s="147" t="str">
        <f>IF(ISBLANK('TAB-B. Zulässigkeitsprüfung'!C396),"",'TAB-B. Zulässigkeitsprüfung'!C396)</f>
        <v/>
      </c>
      <c r="C395" s="148" t="str">
        <f>IF(ISBLANK('TAB-B. Zulässigkeitsprüfung'!D396),"",'TAB-B. Zulässigkeitsprüfung'!D396)</f>
        <v/>
      </c>
      <c r="D395" s="179"/>
      <c r="E395" s="147" t="str">
        <f t="shared" si="98"/>
        <v/>
      </c>
      <c r="F395" s="148" t="str">
        <f t="shared" si="99"/>
        <v/>
      </c>
      <c r="G395" s="149"/>
      <c r="H395" s="150" t="str">
        <f t="shared" si="92"/>
        <v/>
      </c>
      <c r="I395" s="151" t="str">
        <f t="shared" si="93"/>
        <v/>
      </c>
      <c r="J395" s="152" t="str">
        <f t="shared" si="94"/>
        <v/>
      </c>
      <c r="K395" s="153" t="str">
        <f t="shared" si="95"/>
        <v/>
      </c>
      <c r="L395" s="154" t="str">
        <f>IF(ISBLANK('TAB-B. Zulässigkeitsprüfung'!G396),"",'TAB-B. Zulässigkeitsprüfung'!G396)</f>
        <v/>
      </c>
      <c r="M395" s="155" t="str">
        <f>IF(ISBLANK('TAB-B. Zulässigkeitsprüfung'!H396),"",'TAB-B. Zulässigkeitsprüfung'!H396)</f>
        <v/>
      </c>
      <c r="N395" s="157"/>
      <c r="O395" s="151">
        <f t="shared" si="100"/>
        <v>0</v>
      </c>
      <c r="P395" s="153" t="str">
        <f t="shared" si="96"/>
        <v/>
      </c>
      <c r="Q395" s="101" t="str">
        <f t="shared" si="101"/>
        <v/>
      </c>
      <c r="R395" s="150" t="str">
        <f t="shared" si="102"/>
        <v/>
      </c>
      <c r="S395" s="158" t="str">
        <f t="shared" si="97"/>
        <v/>
      </c>
      <c r="T395" s="153">
        <f t="shared" si="103"/>
        <v>0</v>
      </c>
      <c r="U395" s="161" t="str">
        <f t="shared" si="104"/>
        <v/>
      </c>
      <c r="V395" s="162"/>
      <c r="W395" s="123"/>
      <c r="X395" s="122"/>
    </row>
    <row r="396" spans="1:24" x14ac:dyDescent="0.2">
      <c r="A396" s="102" t="str">
        <f>IF(ISBLANK('TAB-B. Zulässigkeitsprüfung'!A397),"",'TAB-B. Zulässigkeitsprüfung'!A397)</f>
        <v/>
      </c>
      <c r="B396" s="147" t="str">
        <f>IF(ISBLANK('TAB-B. Zulässigkeitsprüfung'!C397),"",'TAB-B. Zulässigkeitsprüfung'!C397)</f>
        <v/>
      </c>
      <c r="C396" s="148" t="str">
        <f>IF(ISBLANK('TAB-B. Zulässigkeitsprüfung'!D397),"",'TAB-B. Zulässigkeitsprüfung'!D397)</f>
        <v/>
      </c>
      <c r="D396" s="179"/>
      <c r="E396" s="147" t="str">
        <f t="shared" si="98"/>
        <v/>
      </c>
      <c r="F396" s="148" t="str">
        <f t="shared" si="99"/>
        <v/>
      </c>
      <c r="G396" s="149"/>
      <c r="H396" s="150" t="str">
        <f t="shared" si="92"/>
        <v/>
      </c>
      <c r="I396" s="151" t="str">
        <f t="shared" si="93"/>
        <v/>
      </c>
      <c r="J396" s="152" t="str">
        <f t="shared" si="94"/>
        <v/>
      </c>
      <c r="K396" s="153" t="str">
        <f t="shared" si="95"/>
        <v/>
      </c>
      <c r="L396" s="154" t="str">
        <f>IF(ISBLANK('TAB-B. Zulässigkeitsprüfung'!G397),"",'TAB-B. Zulässigkeitsprüfung'!G397)</f>
        <v/>
      </c>
      <c r="M396" s="155" t="str">
        <f>IF(ISBLANK('TAB-B. Zulässigkeitsprüfung'!H397),"",'TAB-B. Zulässigkeitsprüfung'!H397)</f>
        <v/>
      </c>
      <c r="N396" s="157"/>
      <c r="O396" s="151">
        <f t="shared" si="100"/>
        <v>0</v>
      </c>
      <c r="P396" s="153" t="str">
        <f t="shared" si="96"/>
        <v/>
      </c>
      <c r="Q396" s="101" t="str">
        <f t="shared" si="101"/>
        <v/>
      </c>
      <c r="R396" s="150" t="str">
        <f t="shared" si="102"/>
        <v/>
      </c>
      <c r="S396" s="158" t="str">
        <f t="shared" si="97"/>
        <v/>
      </c>
      <c r="T396" s="153">
        <f t="shared" si="103"/>
        <v>0</v>
      </c>
      <c r="U396" s="161" t="str">
        <f t="shared" si="104"/>
        <v/>
      </c>
      <c r="V396" s="162"/>
      <c r="W396" s="123"/>
      <c r="X396" s="122"/>
    </row>
    <row r="397" spans="1:24" x14ac:dyDescent="0.2">
      <c r="A397" s="102" t="str">
        <f>IF(ISBLANK('TAB-B. Zulässigkeitsprüfung'!A398),"",'TAB-B. Zulässigkeitsprüfung'!A398)</f>
        <v/>
      </c>
      <c r="B397" s="147" t="str">
        <f>IF(ISBLANK('TAB-B. Zulässigkeitsprüfung'!C398),"",'TAB-B. Zulässigkeitsprüfung'!C398)</f>
        <v/>
      </c>
      <c r="C397" s="148" t="str">
        <f>IF(ISBLANK('TAB-B. Zulässigkeitsprüfung'!D398),"",'TAB-B. Zulässigkeitsprüfung'!D398)</f>
        <v/>
      </c>
      <c r="D397" s="179"/>
      <c r="E397" s="147" t="str">
        <f t="shared" si="98"/>
        <v/>
      </c>
      <c r="F397" s="148" t="str">
        <f t="shared" si="99"/>
        <v/>
      </c>
      <c r="G397" s="149"/>
      <c r="H397" s="150" t="str">
        <f t="shared" si="92"/>
        <v/>
      </c>
      <c r="I397" s="151" t="str">
        <f t="shared" si="93"/>
        <v/>
      </c>
      <c r="J397" s="152" t="str">
        <f t="shared" si="94"/>
        <v/>
      </c>
      <c r="K397" s="153" t="str">
        <f t="shared" si="95"/>
        <v/>
      </c>
      <c r="L397" s="154" t="str">
        <f>IF(ISBLANK('TAB-B. Zulässigkeitsprüfung'!G398),"",'TAB-B. Zulässigkeitsprüfung'!G398)</f>
        <v/>
      </c>
      <c r="M397" s="155" t="str">
        <f>IF(ISBLANK('TAB-B. Zulässigkeitsprüfung'!H398),"",'TAB-B. Zulässigkeitsprüfung'!H398)</f>
        <v/>
      </c>
      <c r="N397" s="157"/>
      <c r="O397" s="151">
        <f t="shared" si="100"/>
        <v>0</v>
      </c>
      <c r="P397" s="153" t="str">
        <f t="shared" si="96"/>
        <v/>
      </c>
      <c r="Q397" s="101" t="str">
        <f t="shared" si="101"/>
        <v/>
      </c>
      <c r="R397" s="150" t="str">
        <f t="shared" si="102"/>
        <v/>
      </c>
      <c r="S397" s="158" t="str">
        <f t="shared" si="97"/>
        <v/>
      </c>
      <c r="T397" s="153">
        <f t="shared" si="103"/>
        <v>0</v>
      </c>
      <c r="U397" s="161" t="str">
        <f t="shared" si="104"/>
        <v/>
      </c>
      <c r="V397" s="162"/>
      <c r="W397" s="123"/>
      <c r="X397" s="122"/>
    </row>
    <row r="398" spans="1:24" x14ac:dyDescent="0.2">
      <c r="A398" s="102" t="str">
        <f>IF(ISBLANK('TAB-B. Zulässigkeitsprüfung'!A399),"",'TAB-B. Zulässigkeitsprüfung'!A399)</f>
        <v/>
      </c>
      <c r="B398" s="147" t="str">
        <f>IF(ISBLANK('TAB-B. Zulässigkeitsprüfung'!C399),"",'TAB-B. Zulässigkeitsprüfung'!C399)</f>
        <v/>
      </c>
      <c r="C398" s="148" t="str">
        <f>IF(ISBLANK('TAB-B. Zulässigkeitsprüfung'!D399),"",'TAB-B. Zulässigkeitsprüfung'!D399)</f>
        <v/>
      </c>
      <c r="D398" s="179"/>
      <c r="E398" s="147" t="str">
        <f t="shared" si="98"/>
        <v/>
      </c>
      <c r="F398" s="148" t="str">
        <f t="shared" si="99"/>
        <v/>
      </c>
      <c r="G398" s="149"/>
      <c r="H398" s="150" t="str">
        <f t="shared" si="92"/>
        <v/>
      </c>
      <c r="I398" s="151" t="str">
        <f t="shared" si="93"/>
        <v/>
      </c>
      <c r="J398" s="152" t="str">
        <f t="shared" si="94"/>
        <v/>
      </c>
      <c r="K398" s="153" t="str">
        <f t="shared" si="95"/>
        <v/>
      </c>
      <c r="L398" s="154" t="str">
        <f>IF(ISBLANK('TAB-B. Zulässigkeitsprüfung'!G399),"",'TAB-B. Zulässigkeitsprüfung'!G399)</f>
        <v/>
      </c>
      <c r="M398" s="155" t="str">
        <f>IF(ISBLANK('TAB-B. Zulässigkeitsprüfung'!H399),"",'TAB-B. Zulässigkeitsprüfung'!H399)</f>
        <v/>
      </c>
      <c r="N398" s="157"/>
      <c r="O398" s="151">
        <f t="shared" si="100"/>
        <v>0</v>
      </c>
      <c r="P398" s="153" t="str">
        <f t="shared" si="96"/>
        <v/>
      </c>
      <c r="Q398" s="101" t="str">
        <f t="shared" si="101"/>
        <v/>
      </c>
      <c r="R398" s="150" t="str">
        <f t="shared" si="102"/>
        <v/>
      </c>
      <c r="S398" s="158" t="str">
        <f t="shared" si="97"/>
        <v/>
      </c>
      <c r="T398" s="153">
        <f t="shared" si="103"/>
        <v>0</v>
      </c>
      <c r="U398" s="161" t="str">
        <f t="shared" si="104"/>
        <v/>
      </c>
      <c r="V398" s="162"/>
      <c r="W398" s="123"/>
      <c r="X398" s="122"/>
    </row>
    <row r="399" spans="1:24" x14ac:dyDescent="0.2">
      <c r="A399" s="102" t="str">
        <f>IF(ISBLANK('TAB-B. Zulässigkeitsprüfung'!A400),"",'TAB-B. Zulässigkeitsprüfung'!A400)</f>
        <v/>
      </c>
      <c r="B399" s="147" t="str">
        <f>IF(ISBLANK('TAB-B. Zulässigkeitsprüfung'!C400),"",'TAB-B. Zulässigkeitsprüfung'!C400)</f>
        <v/>
      </c>
      <c r="C399" s="148" t="str">
        <f>IF(ISBLANK('TAB-B. Zulässigkeitsprüfung'!D400),"",'TAB-B. Zulässigkeitsprüfung'!D400)</f>
        <v/>
      </c>
      <c r="D399" s="179"/>
      <c r="E399" s="147" t="str">
        <f t="shared" si="98"/>
        <v/>
      </c>
      <c r="F399" s="148" t="str">
        <f t="shared" si="99"/>
        <v/>
      </c>
      <c r="G399" s="149"/>
      <c r="H399" s="150" t="str">
        <f t="shared" si="92"/>
        <v/>
      </c>
      <c r="I399" s="151" t="str">
        <f t="shared" si="93"/>
        <v/>
      </c>
      <c r="J399" s="152" t="str">
        <f t="shared" si="94"/>
        <v/>
      </c>
      <c r="K399" s="153" t="str">
        <f t="shared" si="95"/>
        <v/>
      </c>
      <c r="L399" s="154" t="str">
        <f>IF(ISBLANK('TAB-B. Zulässigkeitsprüfung'!G400),"",'TAB-B. Zulässigkeitsprüfung'!G400)</f>
        <v/>
      </c>
      <c r="M399" s="155" t="str">
        <f>IF(ISBLANK('TAB-B. Zulässigkeitsprüfung'!H400),"",'TAB-B. Zulässigkeitsprüfung'!H400)</f>
        <v/>
      </c>
      <c r="N399" s="157"/>
      <c r="O399" s="151">
        <f t="shared" si="100"/>
        <v>0</v>
      </c>
      <c r="P399" s="153" t="str">
        <f t="shared" si="96"/>
        <v/>
      </c>
      <c r="Q399" s="101" t="str">
        <f t="shared" si="101"/>
        <v/>
      </c>
      <c r="R399" s="150" t="str">
        <f t="shared" si="102"/>
        <v/>
      </c>
      <c r="S399" s="158" t="str">
        <f t="shared" si="97"/>
        <v/>
      </c>
      <c r="T399" s="153">
        <f t="shared" si="103"/>
        <v>0</v>
      </c>
      <c r="U399" s="161" t="str">
        <f t="shared" si="104"/>
        <v/>
      </c>
      <c r="V399" s="162"/>
      <c r="W399" s="123"/>
      <c r="X399" s="122"/>
    </row>
    <row r="400" spans="1:24" x14ac:dyDescent="0.2">
      <c r="A400" s="102" t="str">
        <f>IF(ISBLANK('TAB-B. Zulässigkeitsprüfung'!A401),"",'TAB-B. Zulässigkeitsprüfung'!A401)</f>
        <v/>
      </c>
      <c r="B400" s="147" t="str">
        <f>IF(ISBLANK('TAB-B. Zulässigkeitsprüfung'!C401),"",'TAB-B. Zulässigkeitsprüfung'!C401)</f>
        <v/>
      </c>
      <c r="C400" s="148" t="str">
        <f>IF(ISBLANK('TAB-B. Zulässigkeitsprüfung'!D401),"",'TAB-B. Zulässigkeitsprüfung'!D401)</f>
        <v/>
      </c>
      <c r="D400" s="179"/>
      <c r="E400" s="147" t="str">
        <f t="shared" si="98"/>
        <v/>
      </c>
      <c r="F400" s="148" t="str">
        <f t="shared" si="99"/>
        <v/>
      </c>
      <c r="G400" s="149"/>
      <c r="H400" s="150" t="str">
        <f t="shared" si="92"/>
        <v/>
      </c>
      <c r="I400" s="151" t="str">
        <f t="shared" si="93"/>
        <v/>
      </c>
      <c r="J400" s="152" t="str">
        <f t="shared" si="94"/>
        <v/>
      </c>
      <c r="K400" s="153" t="str">
        <f t="shared" si="95"/>
        <v/>
      </c>
      <c r="L400" s="154" t="str">
        <f>IF(ISBLANK('TAB-B. Zulässigkeitsprüfung'!G401),"",'TAB-B. Zulässigkeitsprüfung'!G401)</f>
        <v/>
      </c>
      <c r="M400" s="155" t="str">
        <f>IF(ISBLANK('TAB-B. Zulässigkeitsprüfung'!H401),"",'TAB-B. Zulässigkeitsprüfung'!H401)</f>
        <v/>
      </c>
      <c r="N400" s="157"/>
      <c r="O400" s="151">
        <f t="shared" si="100"/>
        <v>0</v>
      </c>
      <c r="P400" s="153" t="str">
        <f t="shared" si="96"/>
        <v/>
      </c>
      <c r="Q400" s="101" t="str">
        <f t="shared" si="101"/>
        <v/>
      </c>
      <c r="R400" s="150" t="str">
        <f t="shared" si="102"/>
        <v/>
      </c>
      <c r="S400" s="158" t="str">
        <f t="shared" si="97"/>
        <v/>
      </c>
      <c r="T400" s="153">
        <f t="shared" si="103"/>
        <v>0</v>
      </c>
      <c r="U400" s="161" t="str">
        <f t="shared" si="104"/>
        <v/>
      </c>
      <c r="V400" s="162"/>
      <c r="W400" s="123"/>
      <c r="X400" s="122"/>
    </row>
    <row r="401" spans="1:24" x14ac:dyDescent="0.2">
      <c r="A401" s="102" t="str">
        <f>IF(ISBLANK('TAB-B. Zulässigkeitsprüfung'!A402),"",'TAB-B. Zulässigkeitsprüfung'!A402)</f>
        <v/>
      </c>
      <c r="B401" s="147" t="str">
        <f>IF(ISBLANK('TAB-B. Zulässigkeitsprüfung'!C402),"",'TAB-B. Zulässigkeitsprüfung'!C402)</f>
        <v/>
      </c>
      <c r="C401" s="148" t="str">
        <f>IF(ISBLANK('TAB-B. Zulässigkeitsprüfung'!D402),"",'TAB-B. Zulässigkeitsprüfung'!D402)</f>
        <v/>
      </c>
      <c r="D401" s="179"/>
      <c r="E401" s="147" t="str">
        <f t="shared" si="98"/>
        <v/>
      </c>
      <c r="F401" s="148" t="str">
        <f t="shared" si="99"/>
        <v/>
      </c>
      <c r="G401" s="149"/>
      <c r="H401" s="150" t="str">
        <f t="shared" si="92"/>
        <v/>
      </c>
      <c r="I401" s="151" t="str">
        <f t="shared" si="93"/>
        <v/>
      </c>
      <c r="J401" s="152" t="str">
        <f t="shared" si="94"/>
        <v/>
      </c>
      <c r="K401" s="153" t="str">
        <f t="shared" si="95"/>
        <v/>
      </c>
      <c r="L401" s="154" t="str">
        <f>IF(ISBLANK('TAB-B. Zulässigkeitsprüfung'!G402),"",'TAB-B. Zulässigkeitsprüfung'!G402)</f>
        <v/>
      </c>
      <c r="M401" s="155" t="str">
        <f>IF(ISBLANK('TAB-B. Zulässigkeitsprüfung'!H402),"",'TAB-B. Zulässigkeitsprüfung'!H402)</f>
        <v/>
      </c>
      <c r="N401" s="157"/>
      <c r="O401" s="151">
        <f t="shared" si="100"/>
        <v>0</v>
      </c>
      <c r="P401" s="153" t="str">
        <f t="shared" si="96"/>
        <v/>
      </c>
      <c r="Q401" s="101" t="str">
        <f t="shared" si="101"/>
        <v/>
      </c>
      <c r="R401" s="150" t="str">
        <f t="shared" si="102"/>
        <v/>
      </c>
      <c r="S401" s="158" t="str">
        <f t="shared" si="97"/>
        <v/>
      </c>
      <c r="T401" s="153">
        <f t="shared" si="103"/>
        <v>0</v>
      </c>
      <c r="U401" s="161" t="str">
        <f t="shared" si="104"/>
        <v/>
      </c>
      <c r="V401" s="162"/>
      <c r="W401" s="123"/>
      <c r="X401" s="122"/>
    </row>
    <row r="402" spans="1:24" x14ac:dyDescent="0.2">
      <c r="A402" s="102" t="str">
        <f>IF(ISBLANK('TAB-B. Zulässigkeitsprüfung'!A403),"",'TAB-B. Zulässigkeitsprüfung'!A403)</f>
        <v/>
      </c>
      <c r="B402" s="147" t="str">
        <f>IF(ISBLANK('TAB-B. Zulässigkeitsprüfung'!C403),"",'TAB-B. Zulässigkeitsprüfung'!C403)</f>
        <v/>
      </c>
      <c r="C402" s="148" t="str">
        <f>IF(ISBLANK('TAB-B. Zulässigkeitsprüfung'!D403),"",'TAB-B. Zulässigkeitsprüfung'!D403)</f>
        <v/>
      </c>
      <c r="D402" s="179"/>
      <c r="E402" s="147" t="str">
        <f t="shared" si="98"/>
        <v/>
      </c>
      <c r="F402" s="148" t="str">
        <f t="shared" si="99"/>
        <v/>
      </c>
      <c r="G402" s="149"/>
      <c r="H402" s="150" t="str">
        <f t="shared" si="92"/>
        <v/>
      </c>
      <c r="I402" s="151" t="str">
        <f t="shared" si="93"/>
        <v/>
      </c>
      <c r="J402" s="152" t="str">
        <f t="shared" si="94"/>
        <v/>
      </c>
      <c r="K402" s="153" t="str">
        <f t="shared" si="95"/>
        <v/>
      </c>
      <c r="L402" s="154" t="str">
        <f>IF(ISBLANK('TAB-B. Zulässigkeitsprüfung'!G403),"",'TAB-B. Zulässigkeitsprüfung'!G403)</f>
        <v/>
      </c>
      <c r="M402" s="155" t="str">
        <f>IF(ISBLANK('TAB-B. Zulässigkeitsprüfung'!H403),"",'TAB-B. Zulässigkeitsprüfung'!H403)</f>
        <v/>
      </c>
      <c r="N402" s="157"/>
      <c r="O402" s="151">
        <f t="shared" si="100"/>
        <v>0</v>
      </c>
      <c r="P402" s="153" t="str">
        <f t="shared" si="96"/>
        <v/>
      </c>
      <c r="Q402" s="101" t="str">
        <f t="shared" si="101"/>
        <v/>
      </c>
      <c r="R402" s="150" t="str">
        <f t="shared" si="102"/>
        <v/>
      </c>
      <c r="S402" s="158" t="str">
        <f t="shared" si="97"/>
        <v/>
      </c>
      <c r="T402" s="153">
        <f t="shared" si="103"/>
        <v>0</v>
      </c>
      <c r="U402" s="161" t="str">
        <f t="shared" si="104"/>
        <v/>
      </c>
      <c r="V402" s="162"/>
      <c r="W402" s="123"/>
      <c r="X402" s="122"/>
    </row>
    <row r="403" spans="1:24" x14ac:dyDescent="0.2">
      <c r="A403" s="102" t="str">
        <f>IF(ISBLANK('TAB-B. Zulässigkeitsprüfung'!A404),"",'TAB-B. Zulässigkeitsprüfung'!A404)</f>
        <v/>
      </c>
      <c r="B403" s="147" t="str">
        <f>IF(ISBLANK('TAB-B. Zulässigkeitsprüfung'!C404),"",'TAB-B. Zulässigkeitsprüfung'!C404)</f>
        <v/>
      </c>
      <c r="C403" s="148" t="str">
        <f>IF(ISBLANK('TAB-B. Zulässigkeitsprüfung'!D404),"",'TAB-B. Zulässigkeitsprüfung'!D404)</f>
        <v/>
      </c>
      <c r="D403" s="179"/>
      <c r="E403" s="147" t="str">
        <f t="shared" si="98"/>
        <v/>
      </c>
      <c r="F403" s="148" t="str">
        <f t="shared" si="99"/>
        <v/>
      </c>
      <c r="G403" s="149"/>
      <c r="H403" s="150" t="str">
        <f t="shared" si="92"/>
        <v/>
      </c>
      <c r="I403" s="151" t="str">
        <f t="shared" si="93"/>
        <v/>
      </c>
      <c r="J403" s="152" t="str">
        <f t="shared" si="94"/>
        <v/>
      </c>
      <c r="K403" s="153" t="str">
        <f t="shared" si="95"/>
        <v/>
      </c>
      <c r="L403" s="154" t="str">
        <f>IF(ISBLANK('TAB-B. Zulässigkeitsprüfung'!G404),"",'TAB-B. Zulässigkeitsprüfung'!G404)</f>
        <v/>
      </c>
      <c r="M403" s="155" t="str">
        <f>IF(ISBLANK('TAB-B. Zulässigkeitsprüfung'!H404),"",'TAB-B. Zulässigkeitsprüfung'!H404)</f>
        <v/>
      </c>
      <c r="N403" s="157"/>
      <c r="O403" s="151">
        <f t="shared" si="100"/>
        <v>0</v>
      </c>
      <c r="P403" s="153" t="str">
        <f t="shared" si="96"/>
        <v/>
      </c>
      <c r="Q403" s="101" t="str">
        <f t="shared" si="101"/>
        <v/>
      </c>
      <c r="R403" s="150" t="str">
        <f t="shared" si="102"/>
        <v/>
      </c>
      <c r="S403" s="158" t="str">
        <f t="shared" si="97"/>
        <v/>
      </c>
      <c r="T403" s="153">
        <f t="shared" si="103"/>
        <v>0</v>
      </c>
      <c r="U403" s="161" t="str">
        <f t="shared" si="104"/>
        <v/>
      </c>
      <c r="V403" s="162"/>
      <c r="W403" s="123"/>
      <c r="X403" s="122"/>
    </row>
    <row r="404" spans="1:24" x14ac:dyDescent="0.2">
      <c r="A404" s="102" t="str">
        <f>IF(ISBLANK('TAB-B. Zulässigkeitsprüfung'!A405),"",'TAB-B. Zulässigkeitsprüfung'!A405)</f>
        <v/>
      </c>
      <c r="B404" s="147" t="str">
        <f>IF(ISBLANK('TAB-B. Zulässigkeitsprüfung'!C405),"",'TAB-B. Zulässigkeitsprüfung'!C405)</f>
        <v/>
      </c>
      <c r="C404" s="148" t="str">
        <f>IF(ISBLANK('TAB-B. Zulässigkeitsprüfung'!D405),"",'TAB-B. Zulässigkeitsprüfung'!D405)</f>
        <v/>
      </c>
      <c r="D404" s="179"/>
      <c r="E404" s="147" t="str">
        <f t="shared" si="98"/>
        <v/>
      </c>
      <c r="F404" s="148" t="str">
        <f t="shared" si="99"/>
        <v/>
      </c>
      <c r="G404" s="149"/>
      <c r="H404" s="150" t="str">
        <f t="shared" si="92"/>
        <v/>
      </c>
      <c r="I404" s="151" t="str">
        <f t="shared" si="93"/>
        <v/>
      </c>
      <c r="J404" s="152" t="str">
        <f t="shared" si="94"/>
        <v/>
      </c>
      <c r="K404" s="153" t="str">
        <f t="shared" si="95"/>
        <v/>
      </c>
      <c r="L404" s="154" t="str">
        <f>IF(ISBLANK('TAB-B. Zulässigkeitsprüfung'!G405),"",'TAB-B. Zulässigkeitsprüfung'!G405)</f>
        <v/>
      </c>
      <c r="M404" s="155" t="str">
        <f>IF(ISBLANK('TAB-B. Zulässigkeitsprüfung'!H405),"",'TAB-B. Zulässigkeitsprüfung'!H405)</f>
        <v/>
      </c>
      <c r="N404" s="157"/>
      <c r="O404" s="151">
        <f t="shared" si="100"/>
        <v>0</v>
      </c>
      <c r="P404" s="153" t="str">
        <f t="shared" si="96"/>
        <v/>
      </c>
      <c r="Q404" s="101" t="str">
        <f t="shared" si="101"/>
        <v/>
      </c>
      <c r="R404" s="150" t="str">
        <f t="shared" si="102"/>
        <v/>
      </c>
      <c r="S404" s="158" t="str">
        <f t="shared" si="97"/>
        <v/>
      </c>
      <c r="T404" s="153">
        <f t="shared" si="103"/>
        <v>0</v>
      </c>
      <c r="U404" s="161" t="str">
        <f t="shared" si="104"/>
        <v/>
      </c>
      <c r="V404" s="162"/>
      <c r="W404" s="123"/>
      <c r="X404" s="122"/>
    </row>
    <row r="405" spans="1:24" x14ac:dyDescent="0.2">
      <c r="A405" s="102" t="str">
        <f>IF(ISBLANK('TAB-B. Zulässigkeitsprüfung'!A406),"",'TAB-B. Zulässigkeitsprüfung'!A406)</f>
        <v/>
      </c>
      <c r="B405" s="147" t="str">
        <f>IF(ISBLANK('TAB-B. Zulässigkeitsprüfung'!C406),"",'TAB-B. Zulässigkeitsprüfung'!C406)</f>
        <v/>
      </c>
      <c r="C405" s="148" t="str">
        <f>IF(ISBLANK('TAB-B. Zulässigkeitsprüfung'!D406),"",'TAB-B. Zulässigkeitsprüfung'!D406)</f>
        <v/>
      </c>
      <c r="D405" s="179"/>
      <c r="E405" s="147" t="str">
        <f t="shared" si="98"/>
        <v/>
      </c>
      <c r="F405" s="148" t="str">
        <f t="shared" si="99"/>
        <v/>
      </c>
      <c r="G405" s="149"/>
      <c r="H405" s="150" t="str">
        <f t="shared" si="92"/>
        <v/>
      </c>
      <c r="I405" s="151" t="str">
        <f t="shared" si="93"/>
        <v/>
      </c>
      <c r="J405" s="152" t="str">
        <f t="shared" si="94"/>
        <v/>
      </c>
      <c r="K405" s="153" t="str">
        <f t="shared" si="95"/>
        <v/>
      </c>
      <c r="L405" s="154" t="str">
        <f>IF(ISBLANK('TAB-B. Zulässigkeitsprüfung'!G406),"",'TAB-B. Zulässigkeitsprüfung'!G406)</f>
        <v/>
      </c>
      <c r="M405" s="155" t="str">
        <f>IF(ISBLANK('TAB-B. Zulässigkeitsprüfung'!H406),"",'TAB-B. Zulässigkeitsprüfung'!H406)</f>
        <v/>
      </c>
      <c r="N405" s="157"/>
      <c r="O405" s="151">
        <f t="shared" si="100"/>
        <v>0</v>
      </c>
      <c r="P405" s="153" t="str">
        <f t="shared" si="96"/>
        <v/>
      </c>
      <c r="Q405" s="101" t="str">
        <f t="shared" si="101"/>
        <v/>
      </c>
      <c r="R405" s="150" t="str">
        <f t="shared" si="102"/>
        <v/>
      </c>
      <c r="S405" s="158" t="str">
        <f t="shared" si="97"/>
        <v/>
      </c>
      <c r="T405" s="153">
        <f t="shared" si="103"/>
        <v>0</v>
      </c>
      <c r="U405" s="161" t="str">
        <f t="shared" si="104"/>
        <v/>
      </c>
      <c r="V405" s="162"/>
      <c r="W405" s="123"/>
      <c r="X405" s="122"/>
    </row>
    <row r="406" spans="1:24" x14ac:dyDescent="0.2">
      <c r="A406" s="102" t="str">
        <f>IF(ISBLANK('TAB-B. Zulässigkeitsprüfung'!A407),"",'TAB-B. Zulässigkeitsprüfung'!A407)</f>
        <v/>
      </c>
      <c r="B406" s="147" t="str">
        <f>IF(ISBLANK('TAB-B. Zulässigkeitsprüfung'!C407),"",'TAB-B. Zulässigkeitsprüfung'!C407)</f>
        <v/>
      </c>
      <c r="C406" s="148" t="str">
        <f>IF(ISBLANK('TAB-B. Zulässigkeitsprüfung'!D407),"",'TAB-B. Zulässigkeitsprüfung'!D407)</f>
        <v/>
      </c>
      <c r="D406" s="179"/>
      <c r="E406" s="147" t="str">
        <f t="shared" si="98"/>
        <v/>
      </c>
      <c r="F406" s="148" t="str">
        <f t="shared" si="99"/>
        <v/>
      </c>
      <c r="G406" s="149"/>
      <c r="H406" s="150" t="str">
        <f t="shared" si="92"/>
        <v/>
      </c>
      <c r="I406" s="151" t="str">
        <f t="shared" si="93"/>
        <v/>
      </c>
      <c r="J406" s="152" t="str">
        <f t="shared" si="94"/>
        <v/>
      </c>
      <c r="K406" s="153" t="str">
        <f t="shared" si="95"/>
        <v/>
      </c>
      <c r="L406" s="154" t="str">
        <f>IF(ISBLANK('TAB-B. Zulässigkeitsprüfung'!G407),"",'TAB-B. Zulässigkeitsprüfung'!G407)</f>
        <v/>
      </c>
      <c r="M406" s="155" t="str">
        <f>IF(ISBLANK('TAB-B. Zulässigkeitsprüfung'!H407),"",'TAB-B. Zulässigkeitsprüfung'!H407)</f>
        <v/>
      </c>
      <c r="N406" s="157"/>
      <c r="O406" s="151">
        <f t="shared" si="100"/>
        <v>0</v>
      </c>
      <c r="P406" s="153" t="str">
        <f t="shared" si="96"/>
        <v/>
      </c>
      <c r="Q406" s="101" t="str">
        <f t="shared" si="101"/>
        <v/>
      </c>
      <c r="R406" s="150" t="str">
        <f t="shared" si="102"/>
        <v/>
      </c>
      <c r="S406" s="158" t="str">
        <f t="shared" si="97"/>
        <v/>
      </c>
      <c r="T406" s="153">
        <f t="shared" si="103"/>
        <v>0</v>
      </c>
      <c r="U406" s="161" t="str">
        <f t="shared" si="104"/>
        <v/>
      </c>
      <c r="V406" s="162"/>
      <c r="W406" s="123"/>
      <c r="X406" s="122"/>
    </row>
    <row r="407" spans="1:24" x14ac:dyDescent="0.2">
      <c r="A407" s="102" t="str">
        <f>IF(ISBLANK('TAB-B. Zulässigkeitsprüfung'!A408),"",'TAB-B. Zulässigkeitsprüfung'!A408)</f>
        <v/>
      </c>
      <c r="B407" s="147" t="str">
        <f>IF(ISBLANK('TAB-B. Zulässigkeitsprüfung'!C408),"",'TAB-B. Zulässigkeitsprüfung'!C408)</f>
        <v/>
      </c>
      <c r="C407" s="148" t="str">
        <f>IF(ISBLANK('TAB-B. Zulässigkeitsprüfung'!D408),"",'TAB-B. Zulässigkeitsprüfung'!D408)</f>
        <v/>
      </c>
      <c r="D407" s="179"/>
      <c r="E407" s="147" t="str">
        <f t="shared" si="98"/>
        <v/>
      </c>
      <c r="F407" s="148" t="str">
        <f t="shared" si="99"/>
        <v/>
      </c>
      <c r="G407" s="149"/>
      <c r="H407" s="150" t="str">
        <f t="shared" si="92"/>
        <v/>
      </c>
      <c r="I407" s="151" t="str">
        <f t="shared" si="93"/>
        <v/>
      </c>
      <c r="J407" s="152" t="str">
        <f t="shared" si="94"/>
        <v/>
      </c>
      <c r="K407" s="153" t="str">
        <f t="shared" si="95"/>
        <v/>
      </c>
      <c r="L407" s="154" t="str">
        <f>IF(ISBLANK('TAB-B. Zulässigkeitsprüfung'!G408),"",'TAB-B. Zulässigkeitsprüfung'!G408)</f>
        <v/>
      </c>
      <c r="M407" s="155" t="str">
        <f>IF(ISBLANK('TAB-B. Zulässigkeitsprüfung'!H408),"",'TAB-B. Zulässigkeitsprüfung'!H408)</f>
        <v/>
      </c>
      <c r="N407" s="157"/>
      <c r="O407" s="151">
        <f t="shared" si="100"/>
        <v>0</v>
      </c>
      <c r="P407" s="153" t="str">
        <f t="shared" si="96"/>
        <v/>
      </c>
      <c r="Q407" s="101" t="str">
        <f t="shared" si="101"/>
        <v/>
      </c>
      <c r="R407" s="150" t="str">
        <f t="shared" si="102"/>
        <v/>
      </c>
      <c r="S407" s="158" t="str">
        <f t="shared" si="97"/>
        <v/>
      </c>
      <c r="T407" s="153">
        <f t="shared" si="103"/>
        <v>0</v>
      </c>
      <c r="U407" s="161" t="str">
        <f t="shared" si="104"/>
        <v/>
      </c>
      <c r="V407" s="162"/>
      <c r="W407" s="123"/>
      <c r="X407" s="122"/>
    </row>
    <row r="408" spans="1:24" x14ac:dyDescent="0.2">
      <c r="A408" s="102" t="str">
        <f>IF(ISBLANK('TAB-B. Zulässigkeitsprüfung'!A409),"",'TAB-B. Zulässigkeitsprüfung'!A409)</f>
        <v/>
      </c>
      <c r="B408" s="147" t="str">
        <f>IF(ISBLANK('TAB-B. Zulässigkeitsprüfung'!C409),"",'TAB-B. Zulässigkeitsprüfung'!C409)</f>
        <v/>
      </c>
      <c r="C408" s="148" t="str">
        <f>IF(ISBLANK('TAB-B. Zulässigkeitsprüfung'!D409),"",'TAB-B. Zulässigkeitsprüfung'!D409)</f>
        <v/>
      </c>
      <c r="D408" s="179"/>
      <c r="E408" s="147" t="str">
        <f t="shared" si="98"/>
        <v/>
      </c>
      <c r="F408" s="148" t="str">
        <f t="shared" si="99"/>
        <v/>
      </c>
      <c r="G408" s="149"/>
      <c r="H408" s="150" t="str">
        <f t="shared" si="92"/>
        <v/>
      </c>
      <c r="I408" s="151" t="str">
        <f t="shared" si="93"/>
        <v/>
      </c>
      <c r="J408" s="152" t="str">
        <f t="shared" si="94"/>
        <v/>
      </c>
      <c r="K408" s="153" t="str">
        <f t="shared" si="95"/>
        <v/>
      </c>
      <c r="L408" s="154" t="str">
        <f>IF(ISBLANK('TAB-B. Zulässigkeitsprüfung'!G409),"",'TAB-B. Zulässigkeitsprüfung'!G409)</f>
        <v/>
      </c>
      <c r="M408" s="155" t="str">
        <f>IF(ISBLANK('TAB-B. Zulässigkeitsprüfung'!H409),"",'TAB-B. Zulässigkeitsprüfung'!H409)</f>
        <v/>
      </c>
      <c r="N408" s="157"/>
      <c r="O408" s="151">
        <f t="shared" si="100"/>
        <v>0</v>
      </c>
      <c r="P408" s="153" t="str">
        <f t="shared" si="96"/>
        <v/>
      </c>
      <c r="Q408" s="101" t="str">
        <f t="shared" si="101"/>
        <v/>
      </c>
      <c r="R408" s="150" t="str">
        <f t="shared" si="102"/>
        <v/>
      </c>
      <c r="S408" s="158" t="str">
        <f t="shared" si="97"/>
        <v/>
      </c>
      <c r="T408" s="153">
        <f t="shared" si="103"/>
        <v>0</v>
      </c>
      <c r="U408" s="161" t="str">
        <f t="shared" si="104"/>
        <v/>
      </c>
      <c r="V408" s="162"/>
      <c r="W408" s="123"/>
      <c r="X408" s="122"/>
    </row>
    <row r="409" spans="1:24" x14ac:dyDescent="0.2">
      <c r="A409" s="102" t="str">
        <f>IF(ISBLANK('TAB-B. Zulässigkeitsprüfung'!A410),"",'TAB-B. Zulässigkeitsprüfung'!A410)</f>
        <v/>
      </c>
      <c r="B409" s="147" t="str">
        <f>IF(ISBLANK('TAB-B. Zulässigkeitsprüfung'!C410),"",'TAB-B. Zulässigkeitsprüfung'!C410)</f>
        <v/>
      </c>
      <c r="C409" s="148" t="str">
        <f>IF(ISBLANK('TAB-B. Zulässigkeitsprüfung'!D410),"",'TAB-B. Zulässigkeitsprüfung'!D410)</f>
        <v/>
      </c>
      <c r="D409" s="179"/>
      <c r="E409" s="147" t="str">
        <f t="shared" si="98"/>
        <v/>
      </c>
      <c r="F409" s="148" t="str">
        <f t="shared" si="99"/>
        <v/>
      </c>
      <c r="G409" s="149"/>
      <c r="H409" s="150" t="str">
        <f t="shared" si="92"/>
        <v/>
      </c>
      <c r="I409" s="151" t="str">
        <f t="shared" si="93"/>
        <v/>
      </c>
      <c r="J409" s="152" t="str">
        <f t="shared" si="94"/>
        <v/>
      </c>
      <c r="K409" s="153" t="str">
        <f t="shared" si="95"/>
        <v/>
      </c>
      <c r="L409" s="154" t="str">
        <f>IF(ISBLANK('TAB-B. Zulässigkeitsprüfung'!G410),"",'TAB-B. Zulässigkeitsprüfung'!G410)</f>
        <v/>
      </c>
      <c r="M409" s="155" t="str">
        <f>IF(ISBLANK('TAB-B. Zulässigkeitsprüfung'!H410),"",'TAB-B. Zulässigkeitsprüfung'!H410)</f>
        <v/>
      </c>
      <c r="N409" s="157"/>
      <c r="O409" s="151">
        <f t="shared" si="100"/>
        <v>0</v>
      </c>
      <c r="P409" s="153" t="str">
        <f t="shared" si="96"/>
        <v/>
      </c>
      <c r="Q409" s="101" t="str">
        <f t="shared" si="101"/>
        <v/>
      </c>
      <c r="R409" s="150" t="str">
        <f t="shared" si="102"/>
        <v/>
      </c>
      <c r="S409" s="158" t="str">
        <f t="shared" si="97"/>
        <v/>
      </c>
      <c r="T409" s="153">
        <f t="shared" si="103"/>
        <v>0</v>
      </c>
      <c r="U409" s="161" t="str">
        <f t="shared" si="104"/>
        <v/>
      </c>
      <c r="V409" s="162"/>
      <c r="W409" s="123"/>
      <c r="X409" s="122"/>
    </row>
    <row r="410" spans="1:24" x14ac:dyDescent="0.2">
      <c r="A410" s="102" t="str">
        <f>IF(ISBLANK('TAB-B. Zulässigkeitsprüfung'!A411),"",'TAB-B. Zulässigkeitsprüfung'!A411)</f>
        <v/>
      </c>
      <c r="B410" s="147" t="str">
        <f>IF(ISBLANK('TAB-B. Zulässigkeitsprüfung'!C411),"",'TAB-B. Zulässigkeitsprüfung'!C411)</f>
        <v/>
      </c>
      <c r="C410" s="148" t="str">
        <f>IF(ISBLANK('TAB-B. Zulässigkeitsprüfung'!D411),"",'TAB-B. Zulässigkeitsprüfung'!D411)</f>
        <v/>
      </c>
      <c r="D410" s="179"/>
      <c r="E410" s="147" t="str">
        <f t="shared" si="98"/>
        <v/>
      </c>
      <c r="F410" s="148" t="str">
        <f t="shared" si="99"/>
        <v/>
      </c>
      <c r="G410" s="149"/>
      <c r="H410" s="150" t="str">
        <f t="shared" si="92"/>
        <v/>
      </c>
      <c r="I410" s="151" t="str">
        <f t="shared" si="93"/>
        <v/>
      </c>
      <c r="J410" s="152" t="str">
        <f t="shared" si="94"/>
        <v/>
      </c>
      <c r="K410" s="153" t="str">
        <f t="shared" si="95"/>
        <v/>
      </c>
      <c r="L410" s="154" t="str">
        <f>IF(ISBLANK('TAB-B. Zulässigkeitsprüfung'!G411),"",'TAB-B. Zulässigkeitsprüfung'!G411)</f>
        <v/>
      </c>
      <c r="M410" s="155" t="str">
        <f>IF(ISBLANK('TAB-B. Zulässigkeitsprüfung'!H411),"",'TAB-B. Zulässigkeitsprüfung'!H411)</f>
        <v/>
      </c>
      <c r="N410" s="157"/>
      <c r="O410" s="151">
        <f t="shared" si="100"/>
        <v>0</v>
      </c>
      <c r="P410" s="153" t="str">
        <f t="shared" si="96"/>
        <v/>
      </c>
      <c r="Q410" s="101" t="str">
        <f t="shared" si="101"/>
        <v/>
      </c>
      <c r="R410" s="150" t="str">
        <f t="shared" si="102"/>
        <v/>
      </c>
      <c r="S410" s="158" t="str">
        <f t="shared" si="97"/>
        <v/>
      </c>
      <c r="T410" s="153">
        <f t="shared" si="103"/>
        <v>0</v>
      </c>
      <c r="U410" s="161" t="str">
        <f t="shared" si="104"/>
        <v/>
      </c>
      <c r="V410" s="162"/>
      <c r="W410" s="123"/>
      <c r="X410" s="122"/>
    </row>
    <row r="411" spans="1:24" x14ac:dyDescent="0.2">
      <c r="A411" s="102" t="str">
        <f>IF(ISBLANK('TAB-B. Zulässigkeitsprüfung'!A412),"",'TAB-B. Zulässigkeitsprüfung'!A412)</f>
        <v/>
      </c>
      <c r="B411" s="147" t="str">
        <f>IF(ISBLANK('TAB-B. Zulässigkeitsprüfung'!C412),"",'TAB-B. Zulässigkeitsprüfung'!C412)</f>
        <v/>
      </c>
      <c r="C411" s="148" t="str">
        <f>IF(ISBLANK('TAB-B. Zulässigkeitsprüfung'!D412),"",'TAB-B. Zulässigkeitsprüfung'!D412)</f>
        <v/>
      </c>
      <c r="D411" s="179"/>
      <c r="E411" s="147" t="str">
        <f t="shared" si="98"/>
        <v/>
      </c>
      <c r="F411" s="148" t="str">
        <f t="shared" si="99"/>
        <v/>
      </c>
      <c r="G411" s="149"/>
      <c r="H411" s="150" t="str">
        <f t="shared" si="92"/>
        <v/>
      </c>
      <c r="I411" s="151" t="str">
        <f t="shared" si="93"/>
        <v/>
      </c>
      <c r="J411" s="152" t="str">
        <f t="shared" si="94"/>
        <v/>
      </c>
      <c r="K411" s="153" t="str">
        <f t="shared" si="95"/>
        <v/>
      </c>
      <c r="L411" s="154" t="str">
        <f>IF(ISBLANK('TAB-B. Zulässigkeitsprüfung'!G412),"",'TAB-B. Zulässigkeitsprüfung'!G412)</f>
        <v/>
      </c>
      <c r="M411" s="155" t="str">
        <f>IF(ISBLANK('TAB-B. Zulässigkeitsprüfung'!H412),"",'TAB-B. Zulässigkeitsprüfung'!H412)</f>
        <v/>
      </c>
      <c r="N411" s="157"/>
      <c r="O411" s="151">
        <f t="shared" si="100"/>
        <v>0</v>
      </c>
      <c r="P411" s="153" t="str">
        <f t="shared" si="96"/>
        <v/>
      </c>
      <c r="Q411" s="101" t="str">
        <f t="shared" si="101"/>
        <v/>
      </c>
      <c r="R411" s="150" t="str">
        <f t="shared" si="102"/>
        <v/>
      </c>
      <c r="S411" s="158" t="str">
        <f t="shared" si="97"/>
        <v/>
      </c>
      <c r="T411" s="153">
        <f t="shared" si="103"/>
        <v>0</v>
      </c>
      <c r="U411" s="161" t="str">
        <f t="shared" si="104"/>
        <v/>
      </c>
      <c r="V411" s="162"/>
      <c r="W411" s="123"/>
      <c r="X411" s="122"/>
    </row>
    <row r="412" spans="1:24" x14ac:dyDescent="0.2">
      <c r="A412" s="102" t="str">
        <f>IF(ISBLANK('TAB-B. Zulässigkeitsprüfung'!A413),"",'TAB-B. Zulässigkeitsprüfung'!A413)</f>
        <v/>
      </c>
      <c r="B412" s="147" t="str">
        <f>IF(ISBLANK('TAB-B. Zulässigkeitsprüfung'!C413),"",'TAB-B. Zulässigkeitsprüfung'!C413)</f>
        <v/>
      </c>
      <c r="C412" s="148" t="str">
        <f>IF(ISBLANK('TAB-B. Zulässigkeitsprüfung'!D413),"",'TAB-B. Zulässigkeitsprüfung'!D413)</f>
        <v/>
      </c>
      <c r="D412" s="179"/>
      <c r="E412" s="147" t="str">
        <f t="shared" si="98"/>
        <v/>
      </c>
      <c r="F412" s="148" t="str">
        <f t="shared" si="99"/>
        <v/>
      </c>
      <c r="G412" s="149"/>
      <c r="H412" s="150" t="str">
        <f t="shared" si="92"/>
        <v/>
      </c>
      <c r="I412" s="151" t="str">
        <f t="shared" si="93"/>
        <v/>
      </c>
      <c r="J412" s="152" t="str">
        <f t="shared" si="94"/>
        <v/>
      </c>
      <c r="K412" s="153" t="str">
        <f t="shared" si="95"/>
        <v/>
      </c>
      <c r="L412" s="154" t="str">
        <f>IF(ISBLANK('TAB-B. Zulässigkeitsprüfung'!G413),"",'TAB-B. Zulässigkeitsprüfung'!G413)</f>
        <v/>
      </c>
      <c r="M412" s="155" t="str">
        <f>IF(ISBLANK('TAB-B. Zulässigkeitsprüfung'!H413),"",'TAB-B. Zulässigkeitsprüfung'!H413)</f>
        <v/>
      </c>
      <c r="N412" s="157"/>
      <c r="O412" s="151">
        <f t="shared" si="100"/>
        <v>0</v>
      </c>
      <c r="P412" s="153" t="str">
        <f t="shared" si="96"/>
        <v/>
      </c>
      <c r="Q412" s="101" t="str">
        <f t="shared" si="101"/>
        <v/>
      </c>
      <c r="R412" s="150" t="str">
        <f t="shared" si="102"/>
        <v/>
      </c>
      <c r="S412" s="158" t="str">
        <f t="shared" si="97"/>
        <v/>
      </c>
      <c r="T412" s="153">
        <f t="shared" si="103"/>
        <v>0</v>
      </c>
      <c r="U412" s="161" t="str">
        <f t="shared" si="104"/>
        <v/>
      </c>
      <c r="V412" s="162"/>
      <c r="W412" s="123"/>
      <c r="X412" s="122"/>
    </row>
    <row r="413" spans="1:24" x14ac:dyDescent="0.2">
      <c r="A413" s="102" t="str">
        <f>IF(ISBLANK('TAB-B. Zulässigkeitsprüfung'!A414),"",'TAB-B. Zulässigkeitsprüfung'!A414)</f>
        <v/>
      </c>
      <c r="B413" s="147" t="str">
        <f>IF(ISBLANK('TAB-B. Zulässigkeitsprüfung'!C414),"",'TAB-B. Zulässigkeitsprüfung'!C414)</f>
        <v/>
      </c>
      <c r="C413" s="148" t="str">
        <f>IF(ISBLANK('TAB-B. Zulässigkeitsprüfung'!D414),"",'TAB-B. Zulässigkeitsprüfung'!D414)</f>
        <v/>
      </c>
      <c r="D413" s="179"/>
      <c r="E413" s="147" t="str">
        <f t="shared" si="98"/>
        <v/>
      </c>
      <c r="F413" s="148" t="str">
        <f t="shared" si="99"/>
        <v/>
      </c>
      <c r="G413" s="149"/>
      <c r="H413" s="150" t="str">
        <f t="shared" si="92"/>
        <v/>
      </c>
      <c r="I413" s="151" t="str">
        <f t="shared" si="93"/>
        <v/>
      </c>
      <c r="J413" s="152" t="str">
        <f t="shared" si="94"/>
        <v/>
      </c>
      <c r="K413" s="153" t="str">
        <f t="shared" si="95"/>
        <v/>
      </c>
      <c r="L413" s="154" t="str">
        <f>IF(ISBLANK('TAB-B. Zulässigkeitsprüfung'!G414),"",'TAB-B. Zulässigkeitsprüfung'!G414)</f>
        <v/>
      </c>
      <c r="M413" s="155" t="str">
        <f>IF(ISBLANK('TAB-B. Zulässigkeitsprüfung'!H414),"",'TAB-B. Zulässigkeitsprüfung'!H414)</f>
        <v/>
      </c>
      <c r="N413" s="157"/>
      <c r="O413" s="151">
        <f t="shared" si="100"/>
        <v>0</v>
      </c>
      <c r="P413" s="153" t="str">
        <f t="shared" si="96"/>
        <v/>
      </c>
      <c r="Q413" s="101" t="str">
        <f t="shared" si="101"/>
        <v/>
      </c>
      <c r="R413" s="150" t="str">
        <f t="shared" si="102"/>
        <v/>
      </c>
      <c r="S413" s="158" t="str">
        <f t="shared" si="97"/>
        <v/>
      </c>
      <c r="T413" s="153">
        <f t="shared" si="103"/>
        <v>0</v>
      </c>
      <c r="U413" s="161" t="str">
        <f t="shared" si="104"/>
        <v/>
      </c>
      <c r="V413" s="162"/>
      <c r="W413" s="123"/>
      <c r="X413" s="122"/>
    </row>
    <row r="414" spans="1:24" x14ac:dyDescent="0.2">
      <c r="A414" s="102" t="str">
        <f>IF(ISBLANK('TAB-B. Zulässigkeitsprüfung'!A415),"",'TAB-B. Zulässigkeitsprüfung'!A415)</f>
        <v/>
      </c>
      <c r="B414" s="147" t="str">
        <f>IF(ISBLANK('TAB-B. Zulässigkeitsprüfung'!C415),"",'TAB-B. Zulässigkeitsprüfung'!C415)</f>
        <v/>
      </c>
      <c r="C414" s="148" t="str">
        <f>IF(ISBLANK('TAB-B. Zulässigkeitsprüfung'!D415),"",'TAB-B. Zulässigkeitsprüfung'!D415)</f>
        <v/>
      </c>
      <c r="D414" s="179"/>
      <c r="E414" s="147" t="str">
        <f t="shared" si="98"/>
        <v/>
      </c>
      <c r="F414" s="148" t="str">
        <f t="shared" si="99"/>
        <v/>
      </c>
      <c r="G414" s="149"/>
      <c r="H414" s="150" t="str">
        <f t="shared" si="92"/>
        <v/>
      </c>
      <c r="I414" s="151" t="str">
        <f t="shared" si="93"/>
        <v/>
      </c>
      <c r="J414" s="152" t="str">
        <f t="shared" si="94"/>
        <v/>
      </c>
      <c r="K414" s="153" t="str">
        <f t="shared" si="95"/>
        <v/>
      </c>
      <c r="L414" s="154" t="str">
        <f>IF(ISBLANK('TAB-B. Zulässigkeitsprüfung'!G415),"",'TAB-B. Zulässigkeitsprüfung'!G415)</f>
        <v/>
      </c>
      <c r="M414" s="155" t="str">
        <f>IF(ISBLANK('TAB-B. Zulässigkeitsprüfung'!H415),"",'TAB-B. Zulässigkeitsprüfung'!H415)</f>
        <v/>
      </c>
      <c r="N414" s="157"/>
      <c r="O414" s="151">
        <f t="shared" si="100"/>
        <v>0</v>
      </c>
      <c r="P414" s="153" t="str">
        <f t="shared" si="96"/>
        <v/>
      </c>
      <c r="Q414" s="101" t="str">
        <f t="shared" si="101"/>
        <v/>
      </c>
      <c r="R414" s="150" t="str">
        <f t="shared" si="102"/>
        <v/>
      </c>
      <c r="S414" s="158" t="str">
        <f t="shared" si="97"/>
        <v/>
      </c>
      <c r="T414" s="153">
        <f t="shared" si="103"/>
        <v>0</v>
      </c>
      <c r="U414" s="161" t="str">
        <f t="shared" si="104"/>
        <v/>
      </c>
      <c r="V414" s="162"/>
      <c r="W414" s="123"/>
      <c r="X414" s="122"/>
    </row>
    <row r="415" spans="1:24" x14ac:dyDescent="0.2">
      <c r="A415" s="102" t="str">
        <f>IF(ISBLANK('TAB-B. Zulässigkeitsprüfung'!A416),"",'TAB-B. Zulässigkeitsprüfung'!A416)</f>
        <v/>
      </c>
      <c r="B415" s="147" t="str">
        <f>IF(ISBLANK('TAB-B. Zulässigkeitsprüfung'!C416),"",'TAB-B. Zulässigkeitsprüfung'!C416)</f>
        <v/>
      </c>
      <c r="C415" s="148" t="str">
        <f>IF(ISBLANK('TAB-B. Zulässigkeitsprüfung'!D416),"",'TAB-B. Zulässigkeitsprüfung'!D416)</f>
        <v/>
      </c>
      <c r="D415" s="179"/>
      <c r="E415" s="147" t="str">
        <f t="shared" si="98"/>
        <v/>
      </c>
      <c r="F415" s="148" t="str">
        <f t="shared" si="99"/>
        <v/>
      </c>
      <c r="G415" s="149"/>
      <c r="H415" s="150" t="str">
        <f t="shared" si="92"/>
        <v/>
      </c>
      <c r="I415" s="151" t="str">
        <f t="shared" si="93"/>
        <v/>
      </c>
      <c r="J415" s="152" t="str">
        <f t="shared" si="94"/>
        <v/>
      </c>
      <c r="K415" s="153" t="str">
        <f t="shared" si="95"/>
        <v/>
      </c>
      <c r="L415" s="154" t="str">
        <f>IF(ISBLANK('TAB-B. Zulässigkeitsprüfung'!G416),"",'TAB-B. Zulässigkeitsprüfung'!G416)</f>
        <v/>
      </c>
      <c r="M415" s="155" t="str">
        <f>IF(ISBLANK('TAB-B. Zulässigkeitsprüfung'!H416),"",'TAB-B. Zulässigkeitsprüfung'!H416)</f>
        <v/>
      </c>
      <c r="N415" s="157"/>
      <c r="O415" s="151">
        <f t="shared" si="100"/>
        <v>0</v>
      </c>
      <c r="P415" s="153" t="str">
        <f t="shared" si="96"/>
        <v/>
      </c>
      <c r="Q415" s="101" t="str">
        <f t="shared" si="101"/>
        <v/>
      </c>
      <c r="R415" s="150" t="str">
        <f t="shared" si="102"/>
        <v/>
      </c>
      <c r="S415" s="158" t="str">
        <f t="shared" si="97"/>
        <v/>
      </c>
      <c r="T415" s="153">
        <f t="shared" si="103"/>
        <v>0</v>
      </c>
      <c r="U415" s="161" t="str">
        <f t="shared" si="104"/>
        <v/>
      </c>
      <c r="V415" s="162"/>
      <c r="W415" s="123"/>
      <c r="X415" s="122"/>
    </row>
    <row r="416" spans="1:24" x14ac:dyDescent="0.2">
      <c r="A416" s="102" t="str">
        <f>IF(ISBLANK('TAB-B. Zulässigkeitsprüfung'!A417),"",'TAB-B. Zulässigkeitsprüfung'!A417)</f>
        <v/>
      </c>
      <c r="B416" s="147" t="str">
        <f>IF(ISBLANK('TAB-B. Zulässigkeitsprüfung'!C417),"",'TAB-B. Zulässigkeitsprüfung'!C417)</f>
        <v/>
      </c>
      <c r="C416" s="148" t="str">
        <f>IF(ISBLANK('TAB-B. Zulässigkeitsprüfung'!D417),"",'TAB-B. Zulässigkeitsprüfung'!D417)</f>
        <v/>
      </c>
      <c r="D416" s="179"/>
      <c r="E416" s="147" t="str">
        <f t="shared" si="98"/>
        <v/>
      </c>
      <c r="F416" s="148" t="str">
        <f t="shared" si="99"/>
        <v/>
      </c>
      <c r="G416" s="149"/>
      <c r="H416" s="150" t="str">
        <f t="shared" si="92"/>
        <v/>
      </c>
      <c r="I416" s="151" t="str">
        <f t="shared" si="93"/>
        <v/>
      </c>
      <c r="J416" s="152" t="str">
        <f t="shared" si="94"/>
        <v/>
      </c>
      <c r="K416" s="153" t="str">
        <f t="shared" si="95"/>
        <v/>
      </c>
      <c r="L416" s="154" t="str">
        <f>IF(ISBLANK('TAB-B. Zulässigkeitsprüfung'!G417),"",'TAB-B. Zulässigkeitsprüfung'!G417)</f>
        <v/>
      </c>
      <c r="M416" s="155" t="str">
        <f>IF(ISBLANK('TAB-B. Zulässigkeitsprüfung'!H417),"",'TAB-B. Zulässigkeitsprüfung'!H417)</f>
        <v/>
      </c>
      <c r="N416" s="157"/>
      <c r="O416" s="151">
        <f t="shared" si="100"/>
        <v>0</v>
      </c>
      <c r="P416" s="153" t="str">
        <f t="shared" si="96"/>
        <v/>
      </c>
      <c r="Q416" s="101" t="str">
        <f t="shared" si="101"/>
        <v/>
      </c>
      <c r="R416" s="150" t="str">
        <f t="shared" si="102"/>
        <v/>
      </c>
      <c r="S416" s="158" t="str">
        <f t="shared" si="97"/>
        <v/>
      </c>
      <c r="T416" s="153">
        <f t="shared" si="103"/>
        <v>0</v>
      </c>
      <c r="U416" s="161" t="str">
        <f t="shared" si="104"/>
        <v/>
      </c>
      <c r="V416" s="162"/>
      <c r="W416" s="123"/>
      <c r="X416" s="122"/>
    </row>
    <row r="417" spans="1:24" x14ac:dyDescent="0.2">
      <c r="A417" s="102" t="str">
        <f>IF(ISBLANK('TAB-B. Zulässigkeitsprüfung'!A418),"",'TAB-B. Zulässigkeitsprüfung'!A418)</f>
        <v/>
      </c>
      <c r="B417" s="147" t="str">
        <f>IF(ISBLANK('TAB-B. Zulässigkeitsprüfung'!C418),"",'TAB-B. Zulässigkeitsprüfung'!C418)</f>
        <v/>
      </c>
      <c r="C417" s="148" t="str">
        <f>IF(ISBLANK('TAB-B. Zulässigkeitsprüfung'!D418),"",'TAB-B. Zulässigkeitsprüfung'!D418)</f>
        <v/>
      </c>
      <c r="D417" s="179"/>
      <c r="E417" s="147" t="str">
        <f t="shared" si="98"/>
        <v/>
      </c>
      <c r="F417" s="148" t="str">
        <f t="shared" si="99"/>
        <v/>
      </c>
      <c r="G417" s="149"/>
      <c r="H417" s="150" t="str">
        <f t="shared" si="92"/>
        <v/>
      </c>
      <c r="I417" s="151" t="str">
        <f t="shared" si="93"/>
        <v/>
      </c>
      <c r="J417" s="152" t="str">
        <f t="shared" si="94"/>
        <v/>
      </c>
      <c r="K417" s="153" t="str">
        <f t="shared" si="95"/>
        <v/>
      </c>
      <c r="L417" s="154" t="str">
        <f>IF(ISBLANK('TAB-B. Zulässigkeitsprüfung'!G418),"",'TAB-B. Zulässigkeitsprüfung'!G418)</f>
        <v/>
      </c>
      <c r="M417" s="155" t="str">
        <f>IF(ISBLANK('TAB-B. Zulässigkeitsprüfung'!H418),"",'TAB-B. Zulässigkeitsprüfung'!H418)</f>
        <v/>
      </c>
      <c r="N417" s="157"/>
      <c r="O417" s="151">
        <f t="shared" si="100"/>
        <v>0</v>
      </c>
      <c r="P417" s="153" t="str">
        <f t="shared" si="96"/>
        <v/>
      </c>
      <c r="Q417" s="101" t="str">
        <f t="shared" si="101"/>
        <v/>
      </c>
      <c r="R417" s="150" t="str">
        <f t="shared" si="102"/>
        <v/>
      </c>
      <c r="S417" s="158" t="str">
        <f t="shared" si="97"/>
        <v/>
      </c>
      <c r="T417" s="153">
        <f t="shared" si="103"/>
        <v>0</v>
      </c>
      <c r="U417" s="161" t="str">
        <f t="shared" si="104"/>
        <v/>
      </c>
      <c r="V417" s="162"/>
      <c r="W417" s="123"/>
      <c r="X417" s="122"/>
    </row>
    <row r="418" spans="1:24" x14ac:dyDescent="0.2">
      <c r="A418" s="102" t="str">
        <f>IF(ISBLANK('TAB-B. Zulässigkeitsprüfung'!A419),"",'TAB-B. Zulässigkeitsprüfung'!A419)</f>
        <v/>
      </c>
      <c r="B418" s="147" t="str">
        <f>IF(ISBLANK('TAB-B. Zulässigkeitsprüfung'!C419),"",'TAB-B. Zulässigkeitsprüfung'!C419)</f>
        <v/>
      </c>
      <c r="C418" s="148" t="str">
        <f>IF(ISBLANK('TAB-B. Zulässigkeitsprüfung'!D419),"",'TAB-B. Zulässigkeitsprüfung'!D419)</f>
        <v/>
      </c>
      <c r="D418" s="179"/>
      <c r="E418" s="147" t="str">
        <f t="shared" si="98"/>
        <v/>
      </c>
      <c r="F418" s="148" t="str">
        <f t="shared" si="99"/>
        <v/>
      </c>
      <c r="G418" s="149"/>
      <c r="H418" s="150" t="str">
        <f t="shared" si="92"/>
        <v/>
      </c>
      <c r="I418" s="151" t="str">
        <f t="shared" si="93"/>
        <v/>
      </c>
      <c r="J418" s="152" t="str">
        <f t="shared" si="94"/>
        <v/>
      </c>
      <c r="K418" s="153" t="str">
        <f t="shared" si="95"/>
        <v/>
      </c>
      <c r="L418" s="154" t="str">
        <f>IF(ISBLANK('TAB-B. Zulässigkeitsprüfung'!G419),"",'TAB-B. Zulässigkeitsprüfung'!G419)</f>
        <v/>
      </c>
      <c r="M418" s="155" t="str">
        <f>IF(ISBLANK('TAB-B. Zulässigkeitsprüfung'!H419),"",'TAB-B. Zulässigkeitsprüfung'!H419)</f>
        <v/>
      </c>
      <c r="N418" s="157"/>
      <c r="O418" s="151">
        <f t="shared" si="100"/>
        <v>0</v>
      </c>
      <c r="P418" s="153" t="str">
        <f t="shared" si="96"/>
        <v/>
      </c>
      <c r="Q418" s="101" t="str">
        <f t="shared" si="101"/>
        <v/>
      </c>
      <c r="R418" s="150" t="str">
        <f t="shared" si="102"/>
        <v/>
      </c>
      <c r="S418" s="158" t="str">
        <f t="shared" si="97"/>
        <v/>
      </c>
      <c r="T418" s="153">
        <f t="shared" si="103"/>
        <v>0</v>
      </c>
      <c r="U418" s="161" t="str">
        <f t="shared" si="104"/>
        <v/>
      </c>
      <c r="V418" s="162"/>
      <c r="W418" s="123"/>
      <c r="X418" s="122"/>
    </row>
    <row r="419" spans="1:24" x14ac:dyDescent="0.2">
      <c r="A419" s="102" t="str">
        <f>IF(ISBLANK('TAB-B. Zulässigkeitsprüfung'!A420),"",'TAB-B. Zulässigkeitsprüfung'!A420)</f>
        <v/>
      </c>
      <c r="B419" s="147" t="str">
        <f>IF(ISBLANK('TAB-B. Zulässigkeitsprüfung'!C420),"",'TAB-B. Zulässigkeitsprüfung'!C420)</f>
        <v/>
      </c>
      <c r="C419" s="148" t="str">
        <f>IF(ISBLANK('TAB-B. Zulässigkeitsprüfung'!D420),"",'TAB-B. Zulässigkeitsprüfung'!D420)</f>
        <v/>
      </c>
      <c r="D419" s="179"/>
      <c r="E419" s="147" t="str">
        <f t="shared" si="98"/>
        <v/>
      </c>
      <c r="F419" s="148" t="str">
        <f t="shared" si="99"/>
        <v/>
      </c>
      <c r="G419" s="149"/>
      <c r="H419" s="150" t="str">
        <f t="shared" si="92"/>
        <v/>
      </c>
      <c r="I419" s="151" t="str">
        <f t="shared" si="93"/>
        <v/>
      </c>
      <c r="J419" s="152" t="str">
        <f t="shared" si="94"/>
        <v/>
      </c>
      <c r="K419" s="153" t="str">
        <f t="shared" si="95"/>
        <v/>
      </c>
      <c r="L419" s="154" t="str">
        <f>IF(ISBLANK('TAB-B. Zulässigkeitsprüfung'!G420),"",'TAB-B. Zulässigkeitsprüfung'!G420)</f>
        <v/>
      </c>
      <c r="M419" s="155" t="str">
        <f>IF(ISBLANK('TAB-B. Zulässigkeitsprüfung'!H420),"",'TAB-B. Zulässigkeitsprüfung'!H420)</f>
        <v/>
      </c>
      <c r="N419" s="157"/>
      <c r="O419" s="151">
        <f t="shared" si="100"/>
        <v>0</v>
      </c>
      <c r="P419" s="153" t="str">
        <f t="shared" si="96"/>
        <v/>
      </c>
      <c r="Q419" s="101" t="str">
        <f t="shared" si="101"/>
        <v/>
      </c>
      <c r="R419" s="150" t="str">
        <f t="shared" si="102"/>
        <v/>
      </c>
      <c r="S419" s="158" t="str">
        <f t="shared" si="97"/>
        <v/>
      </c>
      <c r="T419" s="153">
        <f t="shared" si="103"/>
        <v>0</v>
      </c>
      <c r="U419" s="161" t="str">
        <f t="shared" si="104"/>
        <v/>
      </c>
      <c r="V419" s="162"/>
      <c r="W419" s="123"/>
      <c r="X419" s="122"/>
    </row>
    <row r="420" spans="1:24" x14ac:dyDescent="0.2">
      <c r="A420" s="102" t="str">
        <f>IF(ISBLANK('TAB-B. Zulässigkeitsprüfung'!A421),"",'TAB-B. Zulässigkeitsprüfung'!A421)</f>
        <v/>
      </c>
      <c r="B420" s="147" t="str">
        <f>IF(ISBLANK('TAB-B. Zulässigkeitsprüfung'!C421),"",'TAB-B. Zulässigkeitsprüfung'!C421)</f>
        <v/>
      </c>
      <c r="C420" s="148" t="str">
        <f>IF(ISBLANK('TAB-B. Zulässigkeitsprüfung'!D421),"",'TAB-B. Zulässigkeitsprüfung'!D421)</f>
        <v/>
      </c>
      <c r="D420" s="179"/>
      <c r="E420" s="147" t="str">
        <f t="shared" si="98"/>
        <v/>
      </c>
      <c r="F420" s="148" t="str">
        <f t="shared" si="99"/>
        <v/>
      </c>
      <c r="G420" s="149"/>
      <c r="H420" s="150" t="str">
        <f t="shared" si="92"/>
        <v/>
      </c>
      <c r="I420" s="151" t="str">
        <f t="shared" si="93"/>
        <v/>
      </c>
      <c r="J420" s="152" t="str">
        <f t="shared" si="94"/>
        <v/>
      </c>
      <c r="K420" s="153" t="str">
        <f t="shared" si="95"/>
        <v/>
      </c>
      <c r="L420" s="154" t="str">
        <f>IF(ISBLANK('TAB-B. Zulässigkeitsprüfung'!G421),"",'TAB-B. Zulässigkeitsprüfung'!G421)</f>
        <v/>
      </c>
      <c r="M420" s="155" t="str">
        <f>IF(ISBLANK('TAB-B. Zulässigkeitsprüfung'!H421),"",'TAB-B. Zulässigkeitsprüfung'!H421)</f>
        <v/>
      </c>
      <c r="N420" s="157"/>
      <c r="O420" s="151">
        <f t="shared" si="100"/>
        <v>0</v>
      </c>
      <c r="P420" s="153" t="str">
        <f t="shared" si="96"/>
        <v/>
      </c>
      <c r="Q420" s="101" t="str">
        <f t="shared" si="101"/>
        <v/>
      </c>
      <c r="R420" s="150" t="str">
        <f t="shared" si="102"/>
        <v/>
      </c>
      <c r="S420" s="158" t="str">
        <f t="shared" si="97"/>
        <v/>
      </c>
      <c r="T420" s="153">
        <f t="shared" si="103"/>
        <v>0</v>
      </c>
      <c r="U420" s="161" t="str">
        <f t="shared" si="104"/>
        <v/>
      </c>
      <c r="V420" s="162"/>
      <c r="W420" s="123"/>
      <c r="X420" s="122"/>
    </row>
  </sheetData>
  <sheetProtection algorithmName="SHA-512" hashValue="pfVSKZZLDg9jytl2N+CwP5QBwepdm9U0aNxgEGTPeiViHhjtkh5vMK8f+Cj1r+4j2Yunpt9ZYMY4/feTQXQ4Pw==" saltValue="xbopR+vRlhed7+nlh3YO4g==" spinCount="100000" sheet="1" selectLockedCells="1"/>
  <mergeCells count="13">
    <mergeCell ref="U14:V14"/>
    <mergeCell ref="R14:T14"/>
    <mergeCell ref="N14:P14"/>
    <mergeCell ref="B5:E5"/>
    <mergeCell ref="B7:E7"/>
    <mergeCell ref="B9:E9"/>
    <mergeCell ref="B10:E10"/>
    <mergeCell ref="B12:E12"/>
    <mergeCell ref="B14:D14"/>
    <mergeCell ref="E14:G14"/>
    <mergeCell ref="H14:K14"/>
    <mergeCell ref="L14:M14"/>
    <mergeCell ref="L8:P8"/>
  </mergeCells>
  <phoneticPr fontId="23" type="noConversion"/>
  <conditionalFormatting sqref="K8">
    <cfRule type="containsText" dxfId="8" priority="17" operator="containsText" text="begründen">
      <formula>NOT(ISERROR(SEARCH("begründen",K8)))</formula>
    </cfRule>
  </conditionalFormatting>
  <conditionalFormatting sqref="N20:N420">
    <cfRule type="cellIs" dxfId="7" priority="16" operator="greaterThan">
      <formula>2</formula>
    </cfRule>
  </conditionalFormatting>
  <conditionalFormatting sqref="Q20:Q420">
    <cfRule type="containsText" dxfId="6" priority="15" operator="containsText" text="nötig">
      <formula>NOT(ISERROR(SEARCH("nötig",Q20)))</formula>
    </cfRule>
  </conditionalFormatting>
  <conditionalFormatting sqref="U20:U420">
    <cfRule type="containsText" dxfId="5" priority="10" operator="containsText" text="nötig">
      <formula>NOT(ISERROR(SEARCH("nötig",U20)))</formula>
    </cfRule>
    <cfRule type="containsText" dxfId="4" priority="11" operator="containsText" text="genügt">
      <formula>NOT(ISERROR(SEARCH("genügt",U20)))</formula>
    </cfRule>
  </conditionalFormatting>
  <conditionalFormatting sqref="V20:V420">
    <cfRule type="containsText" dxfId="3" priority="3" operator="containsText" text="ja">
      <formula>NOT(ISERROR(SEARCH("ja",V20)))</formula>
    </cfRule>
    <cfRule type="containsText" dxfId="2" priority="5" operator="containsText" text="nein">
      <formula>NOT(ISERROR(SEARCH("nein",V20)))</formula>
    </cfRule>
  </conditionalFormatting>
  <conditionalFormatting sqref="X20:X420">
    <cfRule type="containsText" dxfId="1" priority="1" operator="containsText" text="ja">
      <formula>NOT(ISERROR(SEARCH("ja",X20)))</formula>
    </cfRule>
    <cfRule type="containsText" dxfId="0" priority="2" operator="containsText" text="nein">
      <formula>NOT(ISERROR(SEARCH("nein",X20)))</formula>
    </cfRule>
  </conditionalFormatting>
  <pageMargins left="0.59055118110236227" right="0.31496062992125984" top="0.59055118110236227" bottom="0.59055118110236227" header="0.31496062992125984" footer="0.31496062992125984"/>
  <pageSetup paperSize="8" scale="48"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BD2901A-D0E5-4B7A-B1C6-65EB124A130A}">
          <x14:formula1>
            <xm:f>'x. Dropdownmenüs'!$A$82:$A$86</xm:f>
          </x14:formula1>
          <xm:sqref>I8</xm:sqref>
        </x14:dataValidation>
        <x14:dataValidation type="list" allowBlank="1" showInputMessage="1" showErrorMessage="1" xr:uid="{A645B3DB-C8E9-4157-B388-20A3780A9DF6}">
          <x14:formula1>
            <xm:f>'x. Dropdownmenüs'!$A$108:$A$110</xm:f>
          </x14:formula1>
          <xm:sqref>V20:V420</xm:sqref>
        </x14:dataValidation>
        <x14:dataValidation type="list" allowBlank="1" showInputMessage="1" showErrorMessage="1" xr:uid="{72017C20-B4A4-431D-84FA-D0E01E7843BE}">
          <x14:formula1>
            <xm:f>'x. Dropdownmenüs'!$A$112:$A$114</xm:f>
          </x14:formula1>
          <xm:sqref>X20:X420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00F8D-3366-4A7D-896F-327952610348}">
  <dimension ref="A1:Q61"/>
  <sheetViews>
    <sheetView showGridLines="0" zoomScale="85" zoomScaleNormal="85" workbookViewId="0">
      <selection activeCell="B5" sqref="B5"/>
    </sheetView>
  </sheetViews>
  <sheetFormatPr baseColWidth="10" defaultRowHeight="12.75" x14ac:dyDescent="0.2"/>
  <cols>
    <col min="1" max="16384" width="11.42578125" style="9"/>
  </cols>
  <sheetData>
    <row r="1" spans="1:17" x14ac:dyDescent="0.2">
      <c r="A1" s="13"/>
      <c r="B1" s="14"/>
      <c r="C1" s="14"/>
      <c r="D1" s="14"/>
      <c r="E1" s="14"/>
      <c r="F1" s="14"/>
      <c r="G1" s="14"/>
      <c r="H1" s="14"/>
      <c r="I1" s="14"/>
      <c r="J1" s="14"/>
      <c r="K1" s="14"/>
      <c r="L1" s="14"/>
      <c r="M1" s="14"/>
      <c r="N1" s="14"/>
      <c r="O1" s="14"/>
      <c r="P1" s="14"/>
      <c r="Q1" s="15"/>
    </row>
    <row r="2" spans="1:17" x14ac:dyDescent="0.2">
      <c r="A2" s="24" t="s">
        <v>224</v>
      </c>
      <c r="Q2" s="16"/>
    </row>
    <row r="3" spans="1:17" ht="13.5" thickBot="1" x14ac:dyDescent="0.25">
      <c r="A3" s="17"/>
      <c r="B3" s="11"/>
      <c r="C3" s="11"/>
      <c r="D3" s="11"/>
      <c r="E3" s="11"/>
      <c r="F3" s="11"/>
      <c r="G3" s="11"/>
      <c r="H3" s="11"/>
      <c r="I3" s="11"/>
      <c r="J3" s="11"/>
      <c r="K3" s="11"/>
      <c r="L3" s="11"/>
      <c r="M3" s="11"/>
      <c r="N3" s="11"/>
      <c r="O3" s="11"/>
      <c r="P3" s="11"/>
      <c r="Q3" s="18"/>
    </row>
    <row r="5" spans="1:17" x14ac:dyDescent="0.2">
      <c r="A5" s="23" t="s">
        <v>2</v>
      </c>
      <c r="B5" s="104" t="str">
        <f>'TAB-C. Dimensionierungsnachweis'!I8</f>
        <v>z = 5</v>
      </c>
      <c r="C5" s="23" t="s">
        <v>93</v>
      </c>
      <c r="D5" s="22"/>
      <c r="E5" s="22"/>
      <c r="F5" s="22"/>
      <c r="G5" s="22"/>
      <c r="H5" s="22"/>
      <c r="I5" s="22"/>
      <c r="J5" s="22"/>
      <c r="K5" s="22"/>
      <c r="L5" s="22"/>
      <c r="M5" s="22"/>
      <c r="N5" s="22"/>
      <c r="O5" s="22"/>
      <c r="P5" s="22"/>
      <c r="Q5" s="22"/>
    </row>
    <row r="61" spans="17:17" x14ac:dyDescent="0.2">
      <c r="Q61" s="21"/>
    </row>
  </sheetData>
  <sheetProtection algorithmName="SHA-512" hashValue="RlkKUxDiyllQ3DkdaE/SlJbODjc2+6QplMOqhoNgiylWYnWFc2rH9riOk5AkY8/3cLP3MPKy/kllVBBQGSBFTg==" saltValue="Gm9P1a8v69gjhbYk2bQoIA==" spinCount="100000" sheet="1" objects="1" scenarios="1" selectLockedCells="1"/>
  <pageMargins left="0.59055118110236227" right="0.31496062992125984" top="0.59055118110236227" bottom="0.59055118110236227" header="0.31496062992125984" footer="0.31496062992125984"/>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B151-A5BC-4550-A9ED-01F1E0CD1F86}">
  <dimension ref="A1:S63"/>
  <sheetViews>
    <sheetView workbookViewId="0">
      <selection activeCell="F24" sqref="F24:H24"/>
    </sheetView>
  </sheetViews>
  <sheetFormatPr baseColWidth="10" defaultRowHeight="15" x14ac:dyDescent="0.25"/>
  <sheetData>
    <row r="1" spans="1:5" x14ac:dyDescent="0.25">
      <c r="A1" s="2" t="s">
        <v>8</v>
      </c>
      <c r="D1" s="6" t="s">
        <v>15</v>
      </c>
    </row>
    <row r="3" spans="1:5" x14ac:dyDescent="0.25">
      <c r="A3" s="1" t="s">
        <v>10</v>
      </c>
    </row>
    <row r="4" spans="1:5" ht="17.25" x14ac:dyDescent="0.25">
      <c r="A4" s="3" t="s">
        <v>5</v>
      </c>
      <c r="B4" s="7" t="s">
        <v>82</v>
      </c>
      <c r="D4" s="8" t="s">
        <v>85</v>
      </c>
    </row>
    <row r="5" spans="1:5" ht="18" x14ac:dyDescent="0.35">
      <c r="A5" t="s">
        <v>12</v>
      </c>
      <c r="B5" t="s">
        <v>7</v>
      </c>
      <c r="D5" t="s">
        <v>9</v>
      </c>
    </row>
    <row r="6" spans="1:5" x14ac:dyDescent="0.25">
      <c r="A6">
        <v>4</v>
      </c>
      <c r="B6" s="4">
        <v>370.5</v>
      </c>
    </row>
    <row r="7" spans="1:5" x14ac:dyDescent="0.25">
      <c r="A7">
        <v>10</v>
      </c>
      <c r="B7" s="4">
        <v>339.5</v>
      </c>
      <c r="D7">
        <f>B6-B7</f>
        <v>31</v>
      </c>
      <c r="E7" s="5" t="s">
        <v>14</v>
      </c>
    </row>
    <row r="8" spans="1:5" x14ac:dyDescent="0.25">
      <c r="A8">
        <v>20</v>
      </c>
      <c r="B8" s="4">
        <v>297.5</v>
      </c>
      <c r="D8">
        <f t="shared" ref="D8:D18" si="0">B7-B8</f>
        <v>42</v>
      </c>
    </row>
    <row r="9" spans="1:5" x14ac:dyDescent="0.25">
      <c r="A9">
        <v>30</v>
      </c>
      <c r="B9" s="4">
        <v>266</v>
      </c>
      <c r="D9">
        <f t="shared" si="0"/>
        <v>31.5</v>
      </c>
    </row>
    <row r="10" spans="1:5" x14ac:dyDescent="0.25">
      <c r="A10">
        <v>40</v>
      </c>
      <c r="B10" s="4">
        <v>239.5</v>
      </c>
      <c r="D10">
        <f t="shared" si="0"/>
        <v>26.5</v>
      </c>
    </row>
    <row r="11" spans="1:5" x14ac:dyDescent="0.25">
      <c r="A11">
        <v>50</v>
      </c>
      <c r="B11" s="4">
        <v>217.5</v>
      </c>
      <c r="D11">
        <f t="shared" si="0"/>
        <v>22</v>
      </c>
    </row>
    <row r="12" spans="1:5" x14ac:dyDescent="0.25">
      <c r="A12">
        <v>60</v>
      </c>
      <c r="B12" s="4">
        <v>199</v>
      </c>
      <c r="D12">
        <f t="shared" si="0"/>
        <v>18.5</v>
      </c>
    </row>
    <row r="13" spans="1:5" x14ac:dyDescent="0.25">
      <c r="A13">
        <v>70</v>
      </c>
      <c r="B13" s="4">
        <v>182</v>
      </c>
      <c r="D13">
        <f t="shared" si="0"/>
        <v>17</v>
      </c>
    </row>
    <row r="14" spans="1:5" x14ac:dyDescent="0.25">
      <c r="A14">
        <v>80</v>
      </c>
      <c r="B14" s="4">
        <v>168</v>
      </c>
      <c r="D14">
        <f t="shared" si="0"/>
        <v>14</v>
      </c>
    </row>
    <row r="15" spans="1:5" x14ac:dyDescent="0.25">
      <c r="A15">
        <v>90</v>
      </c>
      <c r="B15" s="4">
        <v>154</v>
      </c>
      <c r="D15">
        <f t="shared" si="0"/>
        <v>14</v>
      </c>
    </row>
    <row r="16" spans="1:5" x14ac:dyDescent="0.25">
      <c r="A16">
        <v>100</v>
      </c>
      <c r="B16" s="4">
        <v>142.5</v>
      </c>
      <c r="D16">
        <f t="shared" si="0"/>
        <v>11.5</v>
      </c>
    </row>
    <row r="17" spans="1:14" x14ac:dyDescent="0.25">
      <c r="A17">
        <v>110</v>
      </c>
      <c r="B17" s="4">
        <v>132</v>
      </c>
      <c r="D17">
        <f t="shared" si="0"/>
        <v>10.5</v>
      </c>
    </row>
    <row r="18" spans="1:14" x14ac:dyDescent="0.25">
      <c r="A18">
        <v>120</v>
      </c>
      <c r="B18" s="4">
        <v>122</v>
      </c>
      <c r="D18">
        <f t="shared" si="0"/>
        <v>10</v>
      </c>
    </row>
    <row r="19" spans="1:14" x14ac:dyDescent="0.25">
      <c r="N19" t="s">
        <v>6</v>
      </c>
    </row>
    <row r="20" spans="1:14" x14ac:dyDescent="0.25">
      <c r="A20" s="1" t="s">
        <v>11</v>
      </c>
    </row>
    <row r="21" spans="1:14" ht="17.25" x14ac:dyDescent="0.25">
      <c r="A21" s="3" t="s">
        <v>5</v>
      </c>
      <c r="B21" s="7" t="s">
        <v>82</v>
      </c>
      <c r="D21" s="8" t="s">
        <v>85</v>
      </c>
    </row>
    <row r="22" spans="1:14" ht="18" x14ac:dyDescent="0.35">
      <c r="A22" t="s">
        <v>12</v>
      </c>
      <c r="B22" t="s">
        <v>7</v>
      </c>
      <c r="D22" t="s">
        <v>9</v>
      </c>
    </row>
    <row r="23" spans="1:14" x14ac:dyDescent="0.25">
      <c r="A23">
        <v>4</v>
      </c>
      <c r="B23" s="4">
        <f xml:space="preserve"> -77.5339260435711*LN(A23) + 509.962584823391</f>
        <v>402.47774035370179</v>
      </c>
      <c r="D23" s="4">
        <f>B23-B6</f>
        <v>31.97774035370179</v>
      </c>
    </row>
    <row r="24" spans="1:14" x14ac:dyDescent="0.25">
      <c r="A24">
        <v>10</v>
      </c>
      <c r="B24" s="4">
        <f t="shared" ref="B24:B63" si="1" xml:space="preserve"> -77.5339260435711*LN(A24) + 509.962584823391</f>
        <v>331.43412251416134</v>
      </c>
      <c r="D24" s="4">
        <f t="shared" ref="D24:D35" si="2">B24-B7</f>
        <v>-8.065877485838655</v>
      </c>
    </row>
    <row r="25" spans="1:14" x14ac:dyDescent="0.25">
      <c r="A25">
        <v>20</v>
      </c>
      <c r="B25" s="4">
        <f t="shared" si="1"/>
        <v>277.69170027931682</v>
      </c>
      <c r="D25" s="4">
        <f t="shared" si="2"/>
        <v>-19.808299720683181</v>
      </c>
    </row>
    <row r="26" spans="1:14" x14ac:dyDescent="0.25">
      <c r="A26">
        <v>30</v>
      </c>
      <c r="B26" s="4">
        <f t="shared" si="1"/>
        <v>246.25439857400977</v>
      </c>
      <c r="D26" s="4">
        <f t="shared" si="2"/>
        <v>-19.74560142599023</v>
      </c>
    </row>
    <row r="27" spans="1:14" x14ac:dyDescent="0.25">
      <c r="A27">
        <v>40</v>
      </c>
      <c r="B27" s="4">
        <f t="shared" si="1"/>
        <v>223.94927804447212</v>
      </c>
      <c r="D27" s="4">
        <f t="shared" si="2"/>
        <v>-15.550721955527877</v>
      </c>
    </row>
    <row r="28" spans="1:14" x14ac:dyDescent="0.25">
      <c r="A28">
        <v>50</v>
      </c>
      <c r="B28" s="4">
        <f t="shared" si="1"/>
        <v>206.64808243977637</v>
      </c>
      <c r="D28" s="4">
        <f t="shared" si="2"/>
        <v>-10.851917560223626</v>
      </c>
    </row>
    <row r="29" spans="1:14" x14ac:dyDescent="0.25">
      <c r="A29">
        <v>60</v>
      </c>
      <c r="B29" s="4">
        <f t="shared" si="1"/>
        <v>192.51197633916519</v>
      </c>
      <c r="D29" s="4">
        <f t="shared" si="2"/>
        <v>-6.4880236608348127</v>
      </c>
    </row>
    <row r="30" spans="1:14" x14ac:dyDescent="0.25">
      <c r="A30">
        <v>70</v>
      </c>
      <c r="B30" s="4">
        <f t="shared" si="1"/>
        <v>180.56006892987227</v>
      </c>
      <c r="D30" s="4">
        <f t="shared" si="2"/>
        <v>-1.4399310701277273</v>
      </c>
    </row>
    <row r="31" spans="1:14" x14ac:dyDescent="0.25">
      <c r="A31">
        <v>80</v>
      </c>
      <c r="B31" s="4">
        <f t="shared" si="1"/>
        <v>170.20685580962754</v>
      </c>
      <c r="D31" s="4">
        <f t="shared" si="2"/>
        <v>2.206855809627541</v>
      </c>
    </row>
    <row r="32" spans="1:14" x14ac:dyDescent="0.25">
      <c r="A32">
        <v>90</v>
      </c>
      <c r="B32" s="4">
        <f t="shared" si="1"/>
        <v>161.07467463385819</v>
      </c>
      <c r="D32" s="4">
        <f t="shared" si="2"/>
        <v>7.0746746338581943</v>
      </c>
    </row>
    <row r="33" spans="1:19" x14ac:dyDescent="0.25">
      <c r="A33">
        <v>100</v>
      </c>
      <c r="B33" s="4">
        <f t="shared" si="1"/>
        <v>152.90566020493173</v>
      </c>
      <c r="D33" s="4">
        <f t="shared" si="2"/>
        <v>10.405660204931735</v>
      </c>
    </row>
    <row r="34" spans="1:19" x14ac:dyDescent="0.25">
      <c r="A34">
        <v>110</v>
      </c>
      <c r="B34" s="4">
        <f t="shared" si="1"/>
        <v>145.51588777278374</v>
      </c>
      <c r="D34" s="4">
        <f t="shared" si="2"/>
        <v>13.515887772783742</v>
      </c>
    </row>
    <row r="35" spans="1:19" x14ac:dyDescent="0.25">
      <c r="A35">
        <v>120</v>
      </c>
      <c r="B35" s="4">
        <f t="shared" si="1"/>
        <v>138.76955410432055</v>
      </c>
      <c r="D35" s="4">
        <f t="shared" si="2"/>
        <v>16.769554104320548</v>
      </c>
    </row>
    <row r="36" spans="1:19" x14ac:dyDescent="0.25">
      <c r="A36">
        <v>130</v>
      </c>
      <c r="B36" s="4">
        <f t="shared" si="1"/>
        <v>132.5635287272334</v>
      </c>
    </row>
    <row r="37" spans="1:19" x14ac:dyDescent="0.25">
      <c r="A37">
        <v>140</v>
      </c>
      <c r="B37" s="4">
        <f t="shared" si="1"/>
        <v>126.81764669502775</v>
      </c>
    </row>
    <row r="38" spans="1:19" x14ac:dyDescent="0.25">
      <c r="A38">
        <v>150</v>
      </c>
      <c r="B38" s="4">
        <f t="shared" si="1"/>
        <v>121.4683584996248</v>
      </c>
      <c r="S38" t="s">
        <v>13</v>
      </c>
    </row>
    <row r="39" spans="1:19" x14ac:dyDescent="0.25">
      <c r="A39">
        <v>160</v>
      </c>
      <c r="B39" s="4">
        <f t="shared" si="1"/>
        <v>116.4644335747829</v>
      </c>
    </row>
    <row r="40" spans="1:19" x14ac:dyDescent="0.25">
      <c r="A40">
        <v>170</v>
      </c>
      <c r="B40" s="4">
        <f t="shared" si="1"/>
        <v>111.76396863044795</v>
      </c>
    </row>
    <row r="41" spans="1:19" x14ac:dyDescent="0.25">
      <c r="A41">
        <v>180</v>
      </c>
      <c r="B41" s="4">
        <f t="shared" si="1"/>
        <v>107.33225239901356</v>
      </c>
    </row>
    <row r="42" spans="1:19" x14ac:dyDescent="0.25">
      <c r="A42">
        <v>190</v>
      </c>
      <c r="B42" s="4">
        <f t="shared" si="1"/>
        <v>103.14020846366259</v>
      </c>
    </row>
    <row r="43" spans="1:19" x14ac:dyDescent="0.25">
      <c r="A43">
        <v>200</v>
      </c>
      <c r="B43" s="4">
        <f t="shared" si="1"/>
        <v>99.163237970087152</v>
      </c>
    </row>
    <row r="44" spans="1:19" x14ac:dyDescent="0.25">
      <c r="A44">
        <v>210</v>
      </c>
      <c r="B44" s="4">
        <f t="shared" si="1"/>
        <v>95.380344989720754</v>
      </c>
    </row>
    <row r="45" spans="1:19" x14ac:dyDescent="0.25">
      <c r="A45">
        <v>220</v>
      </c>
      <c r="B45" s="4">
        <f t="shared" si="1"/>
        <v>91.773465537939103</v>
      </c>
    </row>
    <row r="46" spans="1:19" x14ac:dyDescent="0.25">
      <c r="A46">
        <v>230</v>
      </c>
      <c r="B46" s="4">
        <f t="shared" si="1"/>
        <v>88.326945866265703</v>
      </c>
    </row>
    <row r="47" spans="1:19" x14ac:dyDescent="0.25">
      <c r="A47">
        <v>240</v>
      </c>
      <c r="B47" s="4">
        <f t="shared" si="1"/>
        <v>85.027131869475909</v>
      </c>
    </row>
    <row r="48" spans="1:19" x14ac:dyDescent="0.25">
      <c r="A48">
        <v>250</v>
      </c>
      <c r="B48" s="4">
        <f t="shared" si="1"/>
        <v>81.862042365391403</v>
      </c>
    </row>
    <row r="49" spans="1:2" x14ac:dyDescent="0.25">
      <c r="A49">
        <v>260</v>
      </c>
      <c r="B49" s="4">
        <f t="shared" si="1"/>
        <v>78.821106492388765</v>
      </c>
    </row>
    <row r="50" spans="1:2" x14ac:dyDescent="0.25">
      <c r="A50">
        <v>270</v>
      </c>
      <c r="B50" s="4">
        <f t="shared" si="1"/>
        <v>75.894950693706562</v>
      </c>
    </row>
    <row r="51" spans="1:2" x14ac:dyDescent="0.25">
      <c r="A51">
        <v>280</v>
      </c>
      <c r="B51" s="4">
        <f t="shared" si="1"/>
        <v>73.075224460183108</v>
      </c>
    </row>
    <row r="52" spans="1:2" x14ac:dyDescent="0.25">
      <c r="A52">
        <v>290</v>
      </c>
      <c r="B52" s="4">
        <f t="shared" si="1"/>
        <v>70.354456665164776</v>
      </c>
    </row>
    <row r="53" spans="1:2" x14ac:dyDescent="0.25">
      <c r="A53">
        <v>300</v>
      </c>
      <c r="B53" s="4">
        <f t="shared" si="1"/>
        <v>67.725936264780159</v>
      </c>
    </row>
    <row r="54" spans="1:2" x14ac:dyDescent="0.25">
      <c r="A54">
        <v>310</v>
      </c>
      <c r="B54" s="4">
        <f t="shared" si="1"/>
        <v>65.183612567040598</v>
      </c>
    </row>
    <row r="55" spans="1:2" x14ac:dyDescent="0.25">
      <c r="A55">
        <v>320</v>
      </c>
      <c r="B55" s="4">
        <f t="shared" si="1"/>
        <v>62.722011339938319</v>
      </c>
    </row>
    <row r="56" spans="1:2" x14ac:dyDescent="0.25">
      <c r="A56">
        <v>330</v>
      </c>
      <c r="B56" s="4">
        <f t="shared" si="1"/>
        <v>60.336163832632224</v>
      </c>
    </row>
    <row r="57" spans="1:2" x14ac:dyDescent="0.25">
      <c r="A57">
        <v>340</v>
      </c>
      <c r="B57" s="4">
        <f t="shared" si="1"/>
        <v>58.021546395603309</v>
      </c>
    </row>
    <row r="58" spans="1:2" x14ac:dyDescent="0.25">
      <c r="A58">
        <v>350</v>
      </c>
      <c r="B58" s="4">
        <f t="shared" si="1"/>
        <v>55.774028855487359</v>
      </c>
    </row>
    <row r="59" spans="1:2" x14ac:dyDescent="0.25">
      <c r="A59">
        <v>360</v>
      </c>
      <c r="B59" s="4">
        <f t="shared" si="1"/>
        <v>53.589830164168916</v>
      </c>
    </row>
    <row r="60" spans="1:2" x14ac:dyDescent="0.25">
      <c r="A60">
        <v>370</v>
      </c>
      <c r="B60" s="4">
        <f t="shared" si="1"/>
        <v>51.465480125797967</v>
      </c>
    </row>
    <row r="61" spans="1:2" x14ac:dyDescent="0.25">
      <c r="A61">
        <v>380</v>
      </c>
      <c r="B61" s="4">
        <f t="shared" si="1"/>
        <v>49.397786228818006</v>
      </c>
    </row>
    <row r="62" spans="1:2" x14ac:dyDescent="0.25">
      <c r="A62">
        <v>390</v>
      </c>
      <c r="B62" s="4">
        <f t="shared" si="1"/>
        <v>47.383804787081772</v>
      </c>
    </row>
    <row r="63" spans="1:2" x14ac:dyDescent="0.25">
      <c r="A63">
        <v>400</v>
      </c>
      <c r="B63" s="4">
        <f t="shared" si="1"/>
        <v>45.42081573524257</v>
      </c>
    </row>
  </sheetData>
  <sheetProtection algorithmName="SHA-512" hashValue="9zIw5TuWsCYga++YXmcTwvt+KAy5bx/EQ8J+yMU4QagqLiAk8+dhRpqnJ3x2y1sP1zgsWK4Rzedf37ecdML36g==" saltValue="K66ZIhw29jV/istJtzv9Rw==" spinCount="100000" sheet="1" objects="1" scenarios="1" selectLockedCells="1"/>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6BC62-AABC-4537-956D-6AAAED89D43E}">
  <dimension ref="A1:S63"/>
  <sheetViews>
    <sheetView workbookViewId="0">
      <selection activeCell="F24" sqref="F24:H24"/>
    </sheetView>
  </sheetViews>
  <sheetFormatPr baseColWidth="10" defaultRowHeight="15" x14ac:dyDescent="0.25"/>
  <sheetData>
    <row r="1" spans="1:5" x14ac:dyDescent="0.25">
      <c r="A1" s="2" t="s">
        <v>8</v>
      </c>
      <c r="D1" s="6" t="s">
        <v>15</v>
      </c>
    </row>
    <row r="3" spans="1:5" x14ac:dyDescent="0.25">
      <c r="A3" s="1" t="s">
        <v>10</v>
      </c>
    </row>
    <row r="4" spans="1:5" ht="17.25" x14ac:dyDescent="0.25">
      <c r="A4" s="3" t="s">
        <v>5</v>
      </c>
      <c r="B4" s="7" t="s">
        <v>84</v>
      </c>
      <c r="D4" s="8" t="s">
        <v>86</v>
      </c>
    </row>
    <row r="5" spans="1:5" ht="18" x14ac:dyDescent="0.35">
      <c r="A5" t="s">
        <v>12</v>
      </c>
      <c r="B5" t="s">
        <v>7</v>
      </c>
      <c r="D5" t="s">
        <v>9</v>
      </c>
    </row>
    <row r="6" spans="1:5" x14ac:dyDescent="0.25">
      <c r="A6">
        <v>4</v>
      </c>
      <c r="B6" s="4">
        <v>370.5</v>
      </c>
    </row>
    <row r="7" spans="1:5" x14ac:dyDescent="0.25">
      <c r="A7">
        <v>10</v>
      </c>
      <c r="B7" s="4">
        <v>339.5</v>
      </c>
      <c r="D7">
        <f>B6-B7</f>
        <v>31</v>
      </c>
      <c r="E7" s="5" t="s">
        <v>14</v>
      </c>
    </row>
    <row r="8" spans="1:5" x14ac:dyDescent="0.25">
      <c r="A8">
        <v>20</v>
      </c>
      <c r="B8" s="4">
        <v>297.5</v>
      </c>
      <c r="D8">
        <f t="shared" ref="D8:D18" si="0">B7-B8</f>
        <v>42</v>
      </c>
    </row>
    <row r="9" spans="1:5" x14ac:dyDescent="0.25">
      <c r="A9">
        <v>30</v>
      </c>
      <c r="B9" s="4">
        <v>266</v>
      </c>
      <c r="D9">
        <f t="shared" si="0"/>
        <v>31.5</v>
      </c>
    </row>
    <row r="10" spans="1:5" x14ac:dyDescent="0.25">
      <c r="A10">
        <v>40</v>
      </c>
      <c r="B10" s="4">
        <v>239.5</v>
      </c>
      <c r="D10">
        <f t="shared" si="0"/>
        <v>26.5</v>
      </c>
    </row>
    <row r="11" spans="1:5" x14ac:dyDescent="0.25">
      <c r="A11">
        <v>50</v>
      </c>
      <c r="B11" s="4">
        <v>217.5</v>
      </c>
      <c r="D11">
        <f t="shared" si="0"/>
        <v>22</v>
      </c>
    </row>
    <row r="12" spans="1:5" x14ac:dyDescent="0.25">
      <c r="A12">
        <v>60</v>
      </c>
      <c r="B12" s="4">
        <v>199</v>
      </c>
      <c r="D12">
        <f t="shared" si="0"/>
        <v>18.5</v>
      </c>
    </row>
    <row r="13" spans="1:5" x14ac:dyDescent="0.25">
      <c r="A13">
        <v>70</v>
      </c>
      <c r="B13" s="4">
        <v>182</v>
      </c>
      <c r="D13">
        <f t="shared" si="0"/>
        <v>17</v>
      </c>
    </row>
    <row r="14" spans="1:5" x14ac:dyDescent="0.25">
      <c r="A14">
        <v>80</v>
      </c>
      <c r="B14" s="4">
        <v>168</v>
      </c>
      <c r="D14">
        <f t="shared" si="0"/>
        <v>14</v>
      </c>
    </row>
    <row r="15" spans="1:5" x14ac:dyDescent="0.25">
      <c r="A15">
        <v>90</v>
      </c>
      <c r="B15" s="4">
        <v>154</v>
      </c>
      <c r="D15">
        <f t="shared" si="0"/>
        <v>14</v>
      </c>
    </row>
    <row r="16" spans="1:5" x14ac:dyDescent="0.25">
      <c r="A16">
        <v>100</v>
      </c>
      <c r="B16" s="4">
        <v>142.5</v>
      </c>
      <c r="D16">
        <f t="shared" si="0"/>
        <v>11.5</v>
      </c>
    </row>
    <row r="17" spans="1:14" x14ac:dyDescent="0.25">
      <c r="A17">
        <v>110</v>
      </c>
      <c r="B17" s="4">
        <v>132</v>
      </c>
      <c r="D17">
        <f t="shared" si="0"/>
        <v>10.5</v>
      </c>
    </row>
    <row r="18" spans="1:14" x14ac:dyDescent="0.25">
      <c r="A18">
        <v>120</v>
      </c>
      <c r="B18" s="4">
        <v>122</v>
      </c>
      <c r="D18">
        <f t="shared" si="0"/>
        <v>10</v>
      </c>
    </row>
    <row r="19" spans="1:14" x14ac:dyDescent="0.25">
      <c r="N19" t="s">
        <v>6</v>
      </c>
    </row>
    <row r="20" spans="1:14" x14ac:dyDescent="0.25">
      <c r="A20" s="1" t="s">
        <v>11</v>
      </c>
    </row>
    <row r="21" spans="1:14" ht="17.25" x14ac:dyDescent="0.25">
      <c r="A21" s="3" t="s">
        <v>5</v>
      </c>
      <c r="B21" s="7" t="s">
        <v>84</v>
      </c>
      <c r="D21" s="8" t="s">
        <v>86</v>
      </c>
    </row>
    <row r="22" spans="1:14" ht="18" x14ac:dyDescent="0.35">
      <c r="A22" t="s">
        <v>12</v>
      </c>
      <c r="B22" t="s">
        <v>7</v>
      </c>
      <c r="D22" t="s">
        <v>9</v>
      </c>
    </row>
    <row r="23" spans="1:14" x14ac:dyDescent="0.25">
      <c r="A23">
        <v>4</v>
      </c>
      <c r="B23" s="4">
        <f xml:space="preserve"> 360.424985534264*EXP(-0.00937284031095312*A23)</f>
        <v>347.16233311151029</v>
      </c>
      <c r="D23" s="4">
        <f>B23-B6</f>
        <v>-23.337666888489707</v>
      </c>
    </row>
    <row r="24" spans="1:14" x14ac:dyDescent="0.25">
      <c r="A24">
        <v>10</v>
      </c>
      <c r="B24" s="4">
        <f t="shared" ref="B24:B63" si="1" xml:space="preserve"> 360.424985534264*EXP(-0.00937284031095312*A24)</f>
        <v>328.17777137204422</v>
      </c>
      <c r="D24" s="4">
        <f t="shared" ref="D24:D35" si="2">B24-B7</f>
        <v>-11.322228627955781</v>
      </c>
    </row>
    <row r="25" spans="1:14" x14ac:dyDescent="0.25">
      <c r="A25">
        <v>20</v>
      </c>
      <c r="B25" s="4">
        <f t="shared" si="1"/>
        <v>298.81571462942622</v>
      </c>
      <c r="D25" s="4">
        <f t="shared" si="2"/>
        <v>1.3157146294262247</v>
      </c>
    </row>
    <row r="26" spans="1:14" x14ac:dyDescent="0.25">
      <c r="A26">
        <v>30</v>
      </c>
      <c r="B26" s="4">
        <f t="shared" si="1"/>
        <v>272.08068034647192</v>
      </c>
      <c r="D26" s="4">
        <f t="shared" si="2"/>
        <v>6.0806803464719223</v>
      </c>
    </row>
    <row r="27" spans="1:14" x14ac:dyDescent="0.25">
      <c r="A27">
        <v>40</v>
      </c>
      <c r="B27" s="4">
        <f t="shared" si="1"/>
        <v>247.73762889145266</v>
      </c>
      <c r="D27" s="4">
        <f t="shared" si="2"/>
        <v>8.2376288914526583</v>
      </c>
    </row>
    <row r="28" spans="1:14" x14ac:dyDescent="0.25">
      <c r="A28">
        <v>50</v>
      </c>
      <c r="B28" s="4">
        <f t="shared" si="1"/>
        <v>225.57254962243027</v>
      </c>
      <c r="D28" s="4">
        <f t="shared" si="2"/>
        <v>8.0725496224302731</v>
      </c>
    </row>
    <row r="29" spans="1:14" x14ac:dyDescent="0.25">
      <c r="A29">
        <v>60</v>
      </c>
      <c r="B29" s="4">
        <f t="shared" si="1"/>
        <v>205.39057942408246</v>
      </c>
      <c r="D29" s="4">
        <f t="shared" si="2"/>
        <v>6.3905794240824605</v>
      </c>
    </row>
    <row r="30" spans="1:14" x14ac:dyDescent="0.25">
      <c r="A30">
        <v>70</v>
      </c>
      <c r="B30" s="4">
        <f t="shared" si="1"/>
        <v>187.01428957899023</v>
      </c>
      <c r="D30" s="4">
        <f t="shared" si="2"/>
        <v>5.0142895789902298</v>
      </c>
    </row>
    <row r="31" spans="1:14" x14ac:dyDescent="0.25">
      <c r="A31">
        <v>80</v>
      </c>
      <c r="B31" s="4">
        <f t="shared" si="1"/>
        <v>170.28212591250718</v>
      </c>
      <c r="D31" s="4">
        <f t="shared" si="2"/>
        <v>2.2821259125071833</v>
      </c>
    </row>
    <row r="32" spans="1:14" x14ac:dyDescent="0.25">
      <c r="A32">
        <v>90</v>
      </c>
      <c r="B32" s="4">
        <f t="shared" si="1"/>
        <v>155.04698849782682</v>
      </c>
      <c r="D32" s="4">
        <f t="shared" si="2"/>
        <v>1.0469884978268169</v>
      </c>
    </row>
    <row r="33" spans="1:19" x14ac:dyDescent="0.25">
      <c r="A33">
        <v>100</v>
      </c>
      <c r="B33" s="4">
        <f t="shared" si="1"/>
        <v>141.17493843480102</v>
      </c>
      <c r="D33" s="4">
        <f t="shared" si="2"/>
        <v>-1.325061565198979</v>
      </c>
    </row>
    <row r="34" spans="1:19" x14ac:dyDescent="0.25">
      <c r="A34">
        <v>110</v>
      </c>
      <c r="B34" s="4">
        <f t="shared" si="1"/>
        <v>128.54402033322441</v>
      </c>
      <c r="D34" s="4">
        <f t="shared" si="2"/>
        <v>-3.4559796667755904</v>
      </c>
    </row>
    <row r="35" spans="1:19" x14ac:dyDescent="0.25">
      <c r="A35">
        <v>120</v>
      </c>
      <c r="B35" s="4">
        <f t="shared" si="1"/>
        <v>117.04319014850859</v>
      </c>
      <c r="D35" s="4">
        <f t="shared" si="2"/>
        <v>-4.9568098514914141</v>
      </c>
    </row>
    <row r="36" spans="1:19" x14ac:dyDescent="0.25">
      <c r="A36">
        <v>130</v>
      </c>
      <c r="B36" s="4">
        <f t="shared" si="1"/>
        <v>106.57133894387127</v>
      </c>
    </row>
    <row r="37" spans="1:19" x14ac:dyDescent="0.25">
      <c r="A37">
        <v>140</v>
      </c>
      <c r="B37" s="4">
        <f t="shared" si="1"/>
        <v>97.036403996496944</v>
      </c>
    </row>
    <row r="38" spans="1:19" x14ac:dyDescent="0.25">
      <c r="A38">
        <v>150</v>
      </c>
      <c r="B38" s="4">
        <f t="shared" si="1"/>
        <v>88.354559433006656</v>
      </c>
      <c r="S38" t="s">
        <v>13</v>
      </c>
    </row>
    <row r="39" spans="1:19" x14ac:dyDescent="0.25">
      <c r="A39">
        <v>160</v>
      </c>
      <c r="B39" s="4">
        <f t="shared" si="1"/>
        <v>80.449479278751127</v>
      </c>
    </row>
    <row r="40" spans="1:19" x14ac:dyDescent="0.25">
      <c r="A40">
        <v>170</v>
      </c>
      <c r="B40" s="4">
        <f t="shared" si="1"/>
        <v>73.251666442064959</v>
      </c>
    </row>
    <row r="41" spans="1:19" x14ac:dyDescent="0.25">
      <c r="A41">
        <v>180</v>
      </c>
      <c r="B41" s="4">
        <f t="shared" si="1"/>
        <v>66.697841734282051</v>
      </c>
    </row>
    <row r="42" spans="1:19" x14ac:dyDescent="0.25">
      <c r="A42">
        <v>190</v>
      </c>
      <c r="B42" s="4">
        <f t="shared" si="1"/>
        <v>60.7303875541146</v>
      </c>
    </row>
    <row r="43" spans="1:19" x14ac:dyDescent="0.25">
      <c r="A43">
        <v>200</v>
      </c>
      <c r="B43" s="4">
        <f t="shared" si="1"/>
        <v>55.296841345576382</v>
      </c>
    </row>
    <row r="44" spans="1:19" x14ac:dyDescent="0.25">
      <c r="A44">
        <v>210</v>
      </c>
      <c r="B44" s="4">
        <f t="shared" si="1"/>
        <v>50.3494343762125</v>
      </c>
    </row>
    <row r="45" spans="1:19" x14ac:dyDescent="0.25">
      <c r="A45">
        <v>220</v>
      </c>
      <c r="B45" s="4">
        <f t="shared" si="1"/>
        <v>45.844671780829088</v>
      </c>
    </row>
    <row r="46" spans="1:19" x14ac:dyDescent="0.25">
      <c r="A46">
        <v>230</v>
      </c>
      <c r="B46" s="4">
        <f t="shared" si="1"/>
        <v>41.742950178699679</v>
      </c>
    </row>
    <row r="47" spans="1:19" x14ac:dyDescent="0.25">
      <c r="A47">
        <v>240</v>
      </c>
      <c r="B47" s="4">
        <f t="shared" si="1"/>
        <v>38.008209502550216</v>
      </c>
    </row>
    <row r="48" spans="1:19" x14ac:dyDescent="0.25">
      <c r="A48">
        <v>250</v>
      </c>
      <c r="B48" s="4">
        <f t="shared" si="1"/>
        <v>34.607615978395835</v>
      </c>
    </row>
    <row r="49" spans="1:2" x14ac:dyDescent="0.25">
      <c r="A49">
        <v>260</v>
      </c>
      <c r="B49" s="4">
        <f t="shared" si="1"/>
        <v>31.511273469163505</v>
      </c>
    </row>
    <row r="50" spans="1:2" x14ac:dyDescent="0.25">
      <c r="A50">
        <v>270</v>
      </c>
      <c r="B50" s="4">
        <f t="shared" si="1"/>
        <v>28.69196064439323</v>
      </c>
    </row>
    <row r="51" spans="1:2" x14ac:dyDescent="0.25">
      <c r="A51">
        <v>280</v>
      </c>
      <c r="B51" s="4">
        <f t="shared" si="1"/>
        <v>26.124891665359378</v>
      </c>
    </row>
    <row r="52" spans="1:2" x14ac:dyDescent="0.25">
      <c r="A52">
        <v>290</v>
      </c>
      <c r="B52" s="4">
        <f t="shared" si="1"/>
        <v>23.78749828168802</v>
      </c>
    </row>
    <row r="53" spans="1:2" x14ac:dyDescent="0.25">
      <c r="A53">
        <v>300</v>
      </c>
      <c r="B53" s="4">
        <f t="shared" si="1"/>
        <v>21.65923142378422</v>
      </c>
    </row>
    <row r="54" spans="1:2" x14ac:dyDescent="0.25">
      <c r="A54">
        <v>310</v>
      </c>
      <c r="B54" s="4">
        <f t="shared" si="1"/>
        <v>19.721380546779884</v>
      </c>
    </row>
    <row r="55" spans="1:2" x14ac:dyDescent="0.25">
      <c r="A55">
        <v>320</v>
      </c>
      <c r="B55" s="4">
        <f t="shared" si="1"/>
        <v>17.956909137773781</v>
      </c>
    </row>
    <row r="56" spans="1:2" x14ac:dyDescent="0.25">
      <c r="A56">
        <v>330</v>
      </c>
      <c r="B56" s="4">
        <f t="shared" si="1"/>
        <v>16.350304940234697</v>
      </c>
    </row>
    <row r="57" spans="1:2" x14ac:dyDescent="0.25">
      <c r="A57">
        <v>340</v>
      </c>
      <c r="B57" s="4">
        <f t="shared" si="1"/>
        <v>14.887443578823261</v>
      </c>
    </row>
    <row r="58" spans="1:2" x14ac:dyDescent="0.25">
      <c r="A58">
        <v>350</v>
      </c>
      <c r="B58" s="4">
        <f t="shared" si="1"/>
        <v>13.555464385697542</v>
      </c>
    </row>
    <row r="59" spans="1:2" x14ac:dyDescent="0.25">
      <c r="A59">
        <v>360</v>
      </c>
      <c r="B59" s="4">
        <f t="shared" si="1"/>
        <v>12.342657336635799</v>
      </c>
    </row>
    <row r="60" spans="1:2" x14ac:dyDescent="0.25">
      <c r="A60">
        <v>370</v>
      </c>
      <c r="B60" s="4">
        <f t="shared" si="1"/>
        <v>11.238360102981474</v>
      </c>
    </row>
    <row r="61" spans="1:2" x14ac:dyDescent="0.25">
      <c r="A61">
        <v>380</v>
      </c>
      <c r="B61" s="4">
        <f t="shared" si="1"/>
        <v>10.232864314347982</v>
      </c>
    </row>
    <row r="62" spans="1:2" x14ac:dyDescent="0.25">
      <c r="A62">
        <v>390</v>
      </c>
      <c r="B62" s="4">
        <f t="shared" si="1"/>
        <v>9.3173302079968963</v>
      </c>
    </row>
    <row r="63" spans="1:2" x14ac:dyDescent="0.25">
      <c r="A63">
        <v>400</v>
      </c>
      <c r="B63" s="4">
        <f t="shared" si="1"/>
        <v>8.4837089145340592</v>
      </c>
    </row>
  </sheetData>
  <sheetProtection algorithmName="SHA-512" hashValue="R43uF9bTIebr/2ukRlCqRP9YCut+wyFJC/Scouektmii3mLx4PcSLkTIfzDdeW1yKDCbxkuLBWZ5i8dQLFQ2oQ==" saltValue="Db3MvST3dsImvgSPGJqVBA==" spinCount="100000" sheet="1" objects="1" scenarios="1" selectLockedCells="1"/>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A9AA8-861A-401F-8C9B-1EE69BDEE3F4}">
  <dimension ref="A1:S63"/>
  <sheetViews>
    <sheetView workbookViewId="0">
      <selection activeCell="F24" sqref="F24:H24"/>
    </sheetView>
  </sheetViews>
  <sheetFormatPr baseColWidth="10" defaultRowHeight="15" x14ac:dyDescent="0.25"/>
  <sheetData>
    <row r="1" spans="1:5" x14ac:dyDescent="0.25">
      <c r="A1" s="2" t="s">
        <v>16</v>
      </c>
      <c r="D1" s="6" t="s">
        <v>15</v>
      </c>
    </row>
    <row r="3" spans="1:5" x14ac:dyDescent="0.25">
      <c r="A3" s="1" t="s">
        <v>10</v>
      </c>
    </row>
    <row r="4" spans="1:5" ht="17.25" x14ac:dyDescent="0.25">
      <c r="A4" s="3" t="s">
        <v>5</v>
      </c>
      <c r="B4" s="7" t="s">
        <v>82</v>
      </c>
      <c r="D4" s="8" t="s">
        <v>85</v>
      </c>
    </row>
    <row r="5" spans="1:5" ht="18" x14ac:dyDescent="0.35">
      <c r="A5" t="s">
        <v>12</v>
      </c>
      <c r="B5" t="s">
        <v>7</v>
      </c>
      <c r="D5" t="s">
        <v>9</v>
      </c>
    </row>
    <row r="6" spans="1:5" x14ac:dyDescent="0.25">
      <c r="A6">
        <v>4</v>
      </c>
      <c r="B6" s="4">
        <v>317.5</v>
      </c>
    </row>
    <row r="7" spans="1:5" x14ac:dyDescent="0.25">
      <c r="A7">
        <v>10</v>
      </c>
      <c r="B7" s="4">
        <v>284.5</v>
      </c>
      <c r="D7">
        <f>B6-B7</f>
        <v>33</v>
      </c>
      <c r="E7" s="5" t="s">
        <v>14</v>
      </c>
    </row>
    <row r="8" spans="1:5" x14ac:dyDescent="0.25">
      <c r="A8">
        <v>20</v>
      </c>
      <c r="B8" s="4">
        <v>245</v>
      </c>
      <c r="D8">
        <f t="shared" ref="D8:D18" si="0">B7-B8</f>
        <v>39.5</v>
      </c>
    </row>
    <row r="9" spans="1:5" x14ac:dyDescent="0.25">
      <c r="A9">
        <v>30</v>
      </c>
      <c r="B9" s="4">
        <v>216.5</v>
      </c>
      <c r="D9">
        <f t="shared" si="0"/>
        <v>28.5</v>
      </c>
    </row>
    <row r="10" spans="1:5" x14ac:dyDescent="0.25">
      <c r="A10">
        <v>40</v>
      </c>
      <c r="B10" s="4">
        <v>193.5</v>
      </c>
      <c r="D10">
        <f t="shared" si="0"/>
        <v>23</v>
      </c>
    </row>
    <row r="11" spans="1:5" x14ac:dyDescent="0.25">
      <c r="A11">
        <v>50</v>
      </c>
      <c r="B11" s="4">
        <v>175.5</v>
      </c>
      <c r="D11">
        <f t="shared" si="0"/>
        <v>18</v>
      </c>
    </row>
    <row r="12" spans="1:5" x14ac:dyDescent="0.25">
      <c r="A12">
        <v>60</v>
      </c>
      <c r="B12" s="4">
        <v>159</v>
      </c>
      <c r="D12">
        <f t="shared" si="0"/>
        <v>16.5</v>
      </c>
    </row>
    <row r="13" spans="1:5" x14ac:dyDescent="0.25">
      <c r="A13">
        <v>70</v>
      </c>
      <c r="B13" s="4">
        <v>145</v>
      </c>
      <c r="D13">
        <f t="shared" si="0"/>
        <v>14</v>
      </c>
    </row>
    <row r="14" spans="1:5" x14ac:dyDescent="0.25">
      <c r="A14">
        <v>80</v>
      </c>
      <c r="B14" s="4">
        <v>132</v>
      </c>
      <c r="D14">
        <f t="shared" si="0"/>
        <v>13</v>
      </c>
    </row>
    <row r="15" spans="1:5" x14ac:dyDescent="0.25">
      <c r="A15">
        <v>90</v>
      </c>
      <c r="B15" s="4">
        <v>120</v>
      </c>
      <c r="D15">
        <f t="shared" si="0"/>
        <v>12</v>
      </c>
    </row>
    <row r="16" spans="1:5" x14ac:dyDescent="0.25">
      <c r="A16">
        <v>100</v>
      </c>
      <c r="B16" s="4">
        <v>108</v>
      </c>
      <c r="D16">
        <f t="shared" si="0"/>
        <v>12</v>
      </c>
    </row>
    <row r="17" spans="1:14" x14ac:dyDescent="0.25">
      <c r="A17">
        <v>110</v>
      </c>
      <c r="B17" s="4">
        <v>98</v>
      </c>
      <c r="D17">
        <f t="shared" si="0"/>
        <v>10</v>
      </c>
    </row>
    <row r="18" spans="1:14" x14ac:dyDescent="0.25">
      <c r="A18">
        <v>120</v>
      </c>
      <c r="B18" s="4">
        <v>92</v>
      </c>
      <c r="D18">
        <f t="shared" si="0"/>
        <v>6</v>
      </c>
    </row>
    <row r="19" spans="1:14" x14ac:dyDescent="0.25">
      <c r="N19" t="s">
        <v>6</v>
      </c>
    </row>
    <row r="20" spans="1:14" x14ac:dyDescent="0.25">
      <c r="A20" s="1" t="s">
        <v>11</v>
      </c>
    </row>
    <row r="21" spans="1:14" ht="17.25" x14ac:dyDescent="0.25">
      <c r="A21" s="3" t="s">
        <v>5</v>
      </c>
      <c r="B21" s="7" t="s">
        <v>82</v>
      </c>
      <c r="D21" s="8" t="s">
        <v>85</v>
      </c>
    </row>
    <row r="22" spans="1:14" ht="18" x14ac:dyDescent="0.35">
      <c r="A22" t="s">
        <v>12</v>
      </c>
      <c r="B22" t="s">
        <v>7</v>
      </c>
      <c r="D22" t="s">
        <v>9</v>
      </c>
    </row>
    <row r="23" spans="1:14" x14ac:dyDescent="0.25">
      <c r="A23">
        <v>4</v>
      </c>
      <c r="B23" s="4">
        <f xml:space="preserve">  -69.8967505634618*LN(A23) + 439.365954460171</f>
        <v>342.46848329344039</v>
      </c>
      <c r="D23" s="4">
        <f>B23-B6</f>
        <v>24.968483293440386</v>
      </c>
    </row>
    <row r="24" spans="1:14" x14ac:dyDescent="0.25">
      <c r="A24">
        <v>10</v>
      </c>
      <c r="B24" s="4">
        <f t="shared" ref="B24:B63" si="1" xml:space="preserve">  -69.8967505634618*LN(A24) + 439.365954460171</f>
        <v>278.42273856402073</v>
      </c>
      <c r="D24" s="4">
        <f t="shared" ref="D24:D35" si="2">B24-B7</f>
        <v>-6.0772614359792669</v>
      </c>
    </row>
    <row r="25" spans="1:14" x14ac:dyDescent="0.25">
      <c r="A25">
        <v>20</v>
      </c>
      <c r="B25" s="4">
        <f t="shared" si="1"/>
        <v>229.9740029806554</v>
      </c>
      <c r="D25" s="4">
        <f t="shared" si="2"/>
        <v>-15.025997019344601</v>
      </c>
    </row>
    <row r="26" spans="1:14" x14ac:dyDescent="0.25">
      <c r="A26">
        <v>30</v>
      </c>
      <c r="B26" s="4">
        <f t="shared" si="1"/>
        <v>201.63330945703194</v>
      </c>
      <c r="D26" s="4">
        <f t="shared" si="2"/>
        <v>-14.866690542968058</v>
      </c>
    </row>
    <row r="27" spans="1:14" x14ac:dyDescent="0.25">
      <c r="A27">
        <v>40</v>
      </c>
      <c r="B27" s="4">
        <f t="shared" si="1"/>
        <v>181.52526739729007</v>
      </c>
      <c r="D27" s="4">
        <f t="shared" si="2"/>
        <v>-11.974732602709935</v>
      </c>
    </row>
    <row r="28" spans="1:14" x14ac:dyDescent="0.25">
      <c r="A28">
        <v>50</v>
      </c>
      <c r="B28" s="4">
        <f t="shared" si="1"/>
        <v>165.92825825123572</v>
      </c>
      <c r="D28" s="4">
        <f t="shared" si="2"/>
        <v>-9.571741748764282</v>
      </c>
    </row>
    <row r="29" spans="1:14" x14ac:dyDescent="0.25">
      <c r="A29">
        <v>60</v>
      </c>
      <c r="B29" s="4">
        <f t="shared" si="1"/>
        <v>153.18457387366669</v>
      </c>
      <c r="D29" s="4">
        <f t="shared" si="2"/>
        <v>-5.8154261263333069</v>
      </c>
    </row>
    <row r="30" spans="1:14" x14ac:dyDescent="0.25">
      <c r="A30">
        <v>70</v>
      </c>
      <c r="B30" s="4">
        <f t="shared" si="1"/>
        <v>142.40994225659267</v>
      </c>
      <c r="D30" s="4">
        <f t="shared" si="2"/>
        <v>-2.5900577434073284</v>
      </c>
    </row>
    <row r="31" spans="1:14" x14ac:dyDescent="0.25">
      <c r="A31">
        <v>80</v>
      </c>
      <c r="B31" s="4">
        <f t="shared" si="1"/>
        <v>133.07653181392482</v>
      </c>
      <c r="D31" s="4">
        <f t="shared" si="2"/>
        <v>1.0765318139248166</v>
      </c>
    </row>
    <row r="32" spans="1:14" x14ac:dyDescent="0.25">
      <c r="A32">
        <v>90</v>
      </c>
      <c r="B32" s="4">
        <f t="shared" si="1"/>
        <v>124.84388035004321</v>
      </c>
      <c r="D32" s="4">
        <f t="shared" si="2"/>
        <v>4.8438803500432073</v>
      </c>
    </row>
    <row r="33" spans="1:19" x14ac:dyDescent="0.25">
      <c r="A33">
        <v>100</v>
      </c>
      <c r="B33" s="4">
        <f t="shared" si="1"/>
        <v>117.47952266787041</v>
      </c>
      <c r="D33" s="4">
        <f t="shared" si="2"/>
        <v>9.4795226678704125</v>
      </c>
    </row>
    <row r="34" spans="1:19" x14ac:dyDescent="0.25">
      <c r="A34">
        <v>110</v>
      </c>
      <c r="B34" s="4">
        <f t="shared" si="1"/>
        <v>110.81765080392881</v>
      </c>
      <c r="D34" s="4">
        <f t="shared" si="2"/>
        <v>12.817650803928814</v>
      </c>
    </row>
    <row r="35" spans="1:19" x14ac:dyDescent="0.25">
      <c r="A35">
        <v>120</v>
      </c>
      <c r="B35" s="4">
        <f t="shared" si="1"/>
        <v>104.73583829030133</v>
      </c>
      <c r="D35" s="4">
        <f t="shared" si="2"/>
        <v>12.735838290301331</v>
      </c>
    </row>
    <row r="36" spans="1:19" x14ac:dyDescent="0.25">
      <c r="A36">
        <v>130</v>
      </c>
      <c r="B36" s="4">
        <f t="shared" si="1"/>
        <v>99.14111311762008</v>
      </c>
    </row>
    <row r="37" spans="1:19" x14ac:dyDescent="0.25">
      <c r="A37">
        <v>140</v>
      </c>
      <c r="B37" s="4">
        <f t="shared" si="1"/>
        <v>93.961206673227423</v>
      </c>
    </row>
    <row r="38" spans="1:19" x14ac:dyDescent="0.25">
      <c r="A38">
        <v>150</v>
      </c>
      <c r="B38" s="4">
        <f t="shared" si="1"/>
        <v>89.138829144246984</v>
      </c>
      <c r="S38" t="s">
        <v>13</v>
      </c>
    </row>
    <row r="39" spans="1:19" x14ac:dyDescent="0.25">
      <c r="A39">
        <v>160</v>
      </c>
      <c r="B39" s="4">
        <f t="shared" si="1"/>
        <v>84.627796230559511</v>
      </c>
    </row>
    <row r="40" spans="1:19" x14ac:dyDescent="0.25">
      <c r="A40">
        <v>170</v>
      </c>
      <c r="B40" s="4">
        <f t="shared" si="1"/>
        <v>80.390332161451909</v>
      </c>
    </row>
    <row r="41" spans="1:19" x14ac:dyDescent="0.25">
      <c r="A41">
        <v>180</v>
      </c>
      <c r="B41" s="4">
        <f t="shared" si="1"/>
        <v>76.395144766677902</v>
      </c>
    </row>
    <row r="42" spans="1:19" x14ac:dyDescent="0.25">
      <c r="A42">
        <v>190</v>
      </c>
      <c r="B42" s="4">
        <f t="shared" si="1"/>
        <v>72.61602168788994</v>
      </c>
    </row>
    <row r="43" spans="1:19" x14ac:dyDescent="0.25">
      <c r="A43">
        <v>200</v>
      </c>
      <c r="B43" s="4">
        <f t="shared" si="1"/>
        <v>69.030787084505107</v>
      </c>
    </row>
    <row r="44" spans="1:19" x14ac:dyDescent="0.25">
      <c r="A44">
        <v>210</v>
      </c>
      <c r="B44" s="4">
        <f t="shared" si="1"/>
        <v>65.620513149603994</v>
      </c>
    </row>
    <row r="45" spans="1:19" x14ac:dyDescent="0.25">
      <c r="A45">
        <v>220</v>
      </c>
      <c r="B45" s="4">
        <f t="shared" si="1"/>
        <v>62.368915220563508</v>
      </c>
    </row>
    <row r="46" spans="1:19" x14ac:dyDescent="0.25">
      <c r="A46">
        <v>230</v>
      </c>
      <c r="B46" s="4">
        <f t="shared" si="1"/>
        <v>59.261881460043696</v>
      </c>
    </row>
    <row r="47" spans="1:19" x14ac:dyDescent="0.25">
      <c r="A47">
        <v>240</v>
      </c>
      <c r="B47" s="4">
        <f t="shared" si="1"/>
        <v>56.287102706936025</v>
      </c>
    </row>
    <row r="48" spans="1:19" x14ac:dyDescent="0.25">
      <c r="A48">
        <v>250</v>
      </c>
      <c r="B48" s="4">
        <f t="shared" si="1"/>
        <v>53.43377793845076</v>
      </c>
    </row>
    <row r="49" spans="1:2" x14ac:dyDescent="0.25">
      <c r="A49">
        <v>260</v>
      </c>
      <c r="B49" s="4">
        <f t="shared" si="1"/>
        <v>50.692377534254774</v>
      </c>
    </row>
    <row r="50" spans="1:2" x14ac:dyDescent="0.25">
      <c r="A50">
        <v>270</v>
      </c>
      <c r="B50" s="4">
        <f t="shared" si="1"/>
        <v>48.054451243054473</v>
      </c>
    </row>
    <row r="51" spans="1:2" x14ac:dyDescent="0.25">
      <c r="A51">
        <v>280</v>
      </c>
      <c r="B51" s="4">
        <f t="shared" si="1"/>
        <v>45.512471089862117</v>
      </c>
    </row>
    <row r="52" spans="1:2" x14ac:dyDescent="0.25">
      <c r="A52">
        <v>290</v>
      </c>
      <c r="B52" s="4">
        <f t="shared" si="1"/>
        <v>43.059701862071108</v>
      </c>
    </row>
    <row r="53" spans="1:2" x14ac:dyDescent="0.25">
      <c r="A53">
        <v>300</v>
      </c>
      <c r="B53" s="4">
        <f t="shared" si="1"/>
        <v>40.690093560881678</v>
      </c>
    </row>
    <row r="54" spans="1:2" x14ac:dyDescent="0.25">
      <c r="A54">
        <v>310</v>
      </c>
      <c r="B54" s="4">
        <f t="shared" si="1"/>
        <v>38.398191494002958</v>
      </c>
    </row>
    <row r="55" spans="1:2" x14ac:dyDescent="0.25">
      <c r="A55">
        <v>320</v>
      </c>
      <c r="B55" s="4">
        <f t="shared" si="1"/>
        <v>36.179060647194149</v>
      </c>
    </row>
    <row r="56" spans="1:2" x14ac:dyDescent="0.25">
      <c r="A56">
        <v>330</v>
      </c>
      <c r="B56" s="4">
        <f t="shared" si="1"/>
        <v>34.028221696940079</v>
      </c>
    </row>
    <row r="57" spans="1:2" x14ac:dyDescent="0.25">
      <c r="A57">
        <v>340</v>
      </c>
      <c r="B57" s="4">
        <f t="shared" si="1"/>
        <v>31.941596578086603</v>
      </c>
    </row>
    <row r="58" spans="1:2" x14ac:dyDescent="0.25">
      <c r="A58">
        <v>350</v>
      </c>
      <c r="B58" s="4">
        <f t="shared" si="1"/>
        <v>29.91546194380777</v>
      </c>
    </row>
    <row r="59" spans="1:2" x14ac:dyDescent="0.25">
      <c r="A59">
        <v>360</v>
      </c>
      <c r="B59" s="4">
        <f t="shared" si="1"/>
        <v>27.946409183312596</v>
      </c>
    </row>
    <row r="60" spans="1:2" x14ac:dyDescent="0.25">
      <c r="A60">
        <v>370</v>
      </c>
      <c r="B60" s="4">
        <f t="shared" si="1"/>
        <v>26.031309918791237</v>
      </c>
    </row>
    <row r="61" spans="1:2" x14ac:dyDescent="0.25">
      <c r="A61">
        <v>380</v>
      </c>
      <c r="B61" s="4">
        <f t="shared" si="1"/>
        <v>24.167286104524635</v>
      </c>
    </row>
    <row r="62" spans="1:2" x14ac:dyDescent="0.25">
      <c r="A62">
        <v>390</v>
      </c>
      <c r="B62" s="4">
        <f t="shared" si="1"/>
        <v>22.351684010631345</v>
      </c>
    </row>
    <row r="63" spans="1:2" x14ac:dyDescent="0.25">
      <c r="A63">
        <v>400</v>
      </c>
      <c r="B63" s="4">
        <f t="shared" si="1"/>
        <v>20.582051501139802</v>
      </c>
    </row>
  </sheetData>
  <sheetProtection algorithmName="SHA-512" hashValue="xbbkXpR/iv91wRbbcLGlG4YFKBEgovXBEymifP6xbpIo1lwrzz7wfNdjmcweLx29Y6D8H44MNyzoq6GnWVzTbw==" saltValue="pGjBLGSyka2mRTjCVYer3Q==" spinCount="100000" sheet="1" objects="1" scenarios="1" selectLockedCells="1"/>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3528B-867C-41C5-A458-F4D57BD8B366}">
  <dimension ref="A1:S63"/>
  <sheetViews>
    <sheetView workbookViewId="0">
      <selection activeCell="F24" sqref="F24:H24"/>
    </sheetView>
  </sheetViews>
  <sheetFormatPr baseColWidth="10" defaultRowHeight="15" x14ac:dyDescent="0.25"/>
  <sheetData>
    <row r="1" spans="1:5" x14ac:dyDescent="0.25">
      <c r="A1" s="2" t="s">
        <v>16</v>
      </c>
      <c r="D1" s="6" t="s">
        <v>15</v>
      </c>
    </row>
    <row r="3" spans="1:5" x14ac:dyDescent="0.25">
      <c r="A3" s="1" t="s">
        <v>10</v>
      </c>
    </row>
    <row r="4" spans="1:5" ht="17.25" x14ac:dyDescent="0.25">
      <c r="A4" s="3" t="s">
        <v>5</v>
      </c>
      <c r="B4" s="7" t="s">
        <v>84</v>
      </c>
      <c r="D4" s="8" t="s">
        <v>86</v>
      </c>
    </row>
    <row r="5" spans="1:5" ht="18" x14ac:dyDescent="0.35">
      <c r="A5" t="s">
        <v>12</v>
      </c>
      <c r="B5" t="s">
        <v>7</v>
      </c>
      <c r="D5" t="s">
        <v>9</v>
      </c>
    </row>
    <row r="6" spans="1:5" x14ac:dyDescent="0.25">
      <c r="A6">
        <v>4</v>
      </c>
      <c r="B6" s="4">
        <v>317.5</v>
      </c>
    </row>
    <row r="7" spans="1:5" x14ac:dyDescent="0.25">
      <c r="A7">
        <v>10</v>
      </c>
      <c r="B7" s="4">
        <v>284.5</v>
      </c>
      <c r="D7">
        <f>B6-B7</f>
        <v>33</v>
      </c>
      <c r="E7" s="5" t="s">
        <v>14</v>
      </c>
    </row>
    <row r="8" spans="1:5" x14ac:dyDescent="0.25">
      <c r="A8">
        <v>20</v>
      </c>
      <c r="B8" s="4">
        <v>245</v>
      </c>
      <c r="D8">
        <f t="shared" ref="D8:D18" si="0">B7-B8</f>
        <v>39.5</v>
      </c>
    </row>
    <row r="9" spans="1:5" x14ac:dyDescent="0.25">
      <c r="A9">
        <v>30</v>
      </c>
      <c r="B9" s="4">
        <v>216.5</v>
      </c>
      <c r="D9">
        <f t="shared" si="0"/>
        <v>28.5</v>
      </c>
    </row>
    <row r="10" spans="1:5" x14ac:dyDescent="0.25">
      <c r="A10">
        <v>40</v>
      </c>
      <c r="B10" s="4">
        <v>193.5</v>
      </c>
      <c r="D10">
        <f t="shared" si="0"/>
        <v>23</v>
      </c>
    </row>
    <row r="11" spans="1:5" x14ac:dyDescent="0.25">
      <c r="A11">
        <v>50</v>
      </c>
      <c r="B11" s="4">
        <v>175.5</v>
      </c>
      <c r="D11">
        <f t="shared" si="0"/>
        <v>18</v>
      </c>
    </row>
    <row r="12" spans="1:5" x14ac:dyDescent="0.25">
      <c r="A12">
        <v>60</v>
      </c>
      <c r="B12" s="4">
        <v>159</v>
      </c>
      <c r="D12">
        <f t="shared" si="0"/>
        <v>16.5</v>
      </c>
    </row>
    <row r="13" spans="1:5" x14ac:dyDescent="0.25">
      <c r="A13">
        <v>70</v>
      </c>
      <c r="B13" s="4">
        <v>145</v>
      </c>
      <c r="D13">
        <f t="shared" si="0"/>
        <v>14</v>
      </c>
    </row>
    <row r="14" spans="1:5" x14ac:dyDescent="0.25">
      <c r="A14">
        <v>80</v>
      </c>
      <c r="B14" s="4">
        <v>132</v>
      </c>
      <c r="D14">
        <f t="shared" si="0"/>
        <v>13</v>
      </c>
    </row>
    <row r="15" spans="1:5" x14ac:dyDescent="0.25">
      <c r="A15">
        <v>90</v>
      </c>
      <c r="B15" s="4">
        <v>120</v>
      </c>
      <c r="D15">
        <f t="shared" si="0"/>
        <v>12</v>
      </c>
    </row>
    <row r="16" spans="1:5" x14ac:dyDescent="0.25">
      <c r="A16">
        <v>100</v>
      </c>
      <c r="B16" s="4">
        <v>108</v>
      </c>
      <c r="D16">
        <f t="shared" si="0"/>
        <v>12</v>
      </c>
    </row>
    <row r="17" spans="1:14" x14ac:dyDescent="0.25">
      <c r="A17">
        <v>110</v>
      </c>
      <c r="B17" s="4">
        <v>98</v>
      </c>
      <c r="D17">
        <f t="shared" si="0"/>
        <v>10</v>
      </c>
    </row>
    <row r="18" spans="1:14" x14ac:dyDescent="0.25">
      <c r="A18">
        <v>120</v>
      </c>
      <c r="B18" s="4">
        <v>92</v>
      </c>
      <c r="D18">
        <f t="shared" si="0"/>
        <v>6</v>
      </c>
    </row>
    <row r="19" spans="1:14" x14ac:dyDescent="0.25">
      <c r="N19" t="s">
        <v>6</v>
      </c>
    </row>
    <row r="20" spans="1:14" x14ac:dyDescent="0.25">
      <c r="A20" s="1" t="s">
        <v>11</v>
      </c>
    </row>
    <row r="21" spans="1:14" ht="17.25" x14ac:dyDescent="0.25">
      <c r="A21" s="3" t="s">
        <v>5</v>
      </c>
      <c r="B21" s="7" t="s">
        <v>84</v>
      </c>
      <c r="D21" s="8" t="s">
        <v>86</v>
      </c>
    </row>
    <row r="22" spans="1:14" ht="18" x14ac:dyDescent="0.35">
      <c r="A22" t="s">
        <v>12</v>
      </c>
      <c r="B22" t="s">
        <v>7</v>
      </c>
      <c r="D22" t="s">
        <v>9</v>
      </c>
    </row>
    <row r="23" spans="1:14" x14ac:dyDescent="0.25">
      <c r="A23">
        <v>4</v>
      </c>
      <c r="B23" s="4">
        <f>305.958616816915*EXP(-0.0104299143103152*A23)</f>
        <v>293.45672870978603</v>
      </c>
      <c r="D23" s="4">
        <f>B23-B6</f>
        <v>-24.043271290213966</v>
      </c>
    </row>
    <row r="24" spans="1:14" x14ac:dyDescent="0.25">
      <c r="A24">
        <v>10</v>
      </c>
      <c r="B24" s="4">
        <f t="shared" ref="B24:B63" si="1">305.958616816915*EXP(-0.0104299143103152*A24)</f>
        <v>275.65517276067362</v>
      </c>
      <c r="D24" s="4">
        <f t="shared" ref="D24:D35" si="2">B24-B7</f>
        <v>-8.8448272393263778</v>
      </c>
    </row>
    <row r="25" spans="1:14" x14ac:dyDescent="0.25">
      <c r="A25">
        <v>20</v>
      </c>
      <c r="B25" s="4">
        <f t="shared" si="1"/>
        <v>248.35311082343711</v>
      </c>
      <c r="D25" s="4">
        <f t="shared" si="2"/>
        <v>3.3531108234371061</v>
      </c>
    </row>
    <row r="26" spans="1:14" x14ac:dyDescent="0.25">
      <c r="A26">
        <v>30</v>
      </c>
      <c r="B26" s="4">
        <f t="shared" si="1"/>
        <v>223.75516134148134</v>
      </c>
      <c r="D26" s="4">
        <f t="shared" si="2"/>
        <v>7.2551613414813403</v>
      </c>
    </row>
    <row r="27" spans="1:14" x14ac:dyDescent="0.25">
      <c r="A27">
        <v>40</v>
      </c>
      <c r="B27" s="4">
        <f t="shared" si="1"/>
        <v>201.59349750423004</v>
      </c>
      <c r="D27" s="4">
        <f t="shared" si="2"/>
        <v>8.0934975042300437</v>
      </c>
    </row>
    <row r="28" spans="1:14" x14ac:dyDescent="0.25">
      <c r="A28">
        <v>50</v>
      </c>
      <c r="B28" s="4">
        <f t="shared" si="1"/>
        <v>181.62681920872362</v>
      </c>
      <c r="D28" s="4">
        <f t="shared" si="2"/>
        <v>6.1268192087236173</v>
      </c>
    </row>
    <row r="29" spans="1:14" x14ac:dyDescent="0.25">
      <c r="A29">
        <v>60</v>
      </c>
      <c r="B29" s="4">
        <f t="shared" si="1"/>
        <v>163.63772574155658</v>
      </c>
      <c r="D29" s="4">
        <f t="shared" si="2"/>
        <v>4.6377257415565794</v>
      </c>
    </row>
    <row r="30" spans="1:14" x14ac:dyDescent="0.25">
      <c r="A30">
        <v>70</v>
      </c>
      <c r="B30" s="4">
        <f t="shared" si="1"/>
        <v>147.43034868158261</v>
      </c>
      <c r="D30" s="4">
        <f t="shared" si="2"/>
        <v>2.4303486815826147</v>
      </c>
    </row>
    <row r="31" spans="1:14" x14ac:dyDescent="0.25">
      <c r="A31">
        <v>80</v>
      </c>
      <c r="B31" s="4">
        <f t="shared" si="1"/>
        <v>132.82821925001332</v>
      </c>
      <c r="D31" s="4">
        <f t="shared" si="2"/>
        <v>0.8282192500133192</v>
      </c>
    </row>
    <row r="32" spans="1:14" x14ac:dyDescent="0.25">
      <c r="A32">
        <v>90</v>
      </c>
      <c r="B32" s="4">
        <f t="shared" si="1"/>
        <v>119.67234688724348</v>
      </c>
      <c r="D32" s="4">
        <f t="shared" si="2"/>
        <v>-0.32765311275652209</v>
      </c>
    </row>
    <row r="33" spans="1:19" x14ac:dyDescent="0.25">
      <c r="A33">
        <v>100</v>
      </c>
      <c r="B33" s="4">
        <f t="shared" si="1"/>
        <v>107.8194881356079</v>
      </c>
      <c r="D33" s="4">
        <f t="shared" si="2"/>
        <v>-0.18051186439210198</v>
      </c>
    </row>
    <row r="34" spans="1:19" x14ac:dyDescent="0.25">
      <c r="A34">
        <v>110</v>
      </c>
      <c r="B34" s="4">
        <f t="shared" si="1"/>
        <v>97.140586979360577</v>
      </c>
      <c r="D34" s="4">
        <f t="shared" si="2"/>
        <v>-0.8594130206394226</v>
      </c>
    </row>
    <row r="35" spans="1:19" x14ac:dyDescent="0.25">
      <c r="A35">
        <v>120</v>
      </c>
      <c r="B35" s="4">
        <f t="shared" si="1"/>
        <v>87.519369660022903</v>
      </c>
      <c r="D35" s="4">
        <f t="shared" si="2"/>
        <v>-4.4806303399770968</v>
      </c>
    </row>
    <row r="36" spans="1:19" x14ac:dyDescent="0.25">
      <c r="A36">
        <v>130</v>
      </c>
      <c r="B36" s="4">
        <f t="shared" si="1"/>
        <v>78.851078667201989</v>
      </c>
    </row>
    <row r="37" spans="1:19" x14ac:dyDescent="0.25">
      <c r="A37">
        <v>140</v>
      </c>
      <c r="B37" s="4">
        <f t="shared" si="1"/>
        <v>71.041332120348912</v>
      </c>
    </row>
    <row r="38" spans="1:19" x14ac:dyDescent="0.25">
      <c r="A38">
        <v>150</v>
      </c>
      <c r="B38" s="4">
        <f t="shared" si="1"/>
        <v>64.005096122203824</v>
      </c>
      <c r="S38" t="s">
        <v>13</v>
      </c>
    </row>
    <row r="39" spans="1:19" x14ac:dyDescent="0.25">
      <c r="A39">
        <v>160</v>
      </c>
      <c r="B39" s="4">
        <f t="shared" si="1"/>
        <v>57.665758894731006</v>
      </c>
    </row>
    <row r="40" spans="1:19" x14ac:dyDescent="0.25">
      <c r="A40">
        <v>170</v>
      </c>
      <c r="B40" s="4">
        <f t="shared" si="1"/>
        <v>51.954296616573089</v>
      </c>
    </row>
    <row r="41" spans="1:19" x14ac:dyDescent="0.25">
      <c r="A41">
        <v>180</v>
      </c>
      <c r="B41" s="4">
        <f t="shared" si="1"/>
        <v>46.808521879515069</v>
      </c>
    </row>
    <row r="42" spans="1:19" x14ac:dyDescent="0.25">
      <c r="A42">
        <v>190</v>
      </c>
      <c r="B42" s="4">
        <f t="shared" si="1"/>
        <v>42.172406581020184</v>
      </c>
    </row>
    <row r="43" spans="1:19" x14ac:dyDescent="0.25">
      <c r="A43">
        <v>200</v>
      </c>
      <c r="B43" s="4">
        <f t="shared" si="1"/>
        <v>37.995471880371618</v>
      </c>
    </row>
    <row r="44" spans="1:19" x14ac:dyDescent="0.25">
      <c r="A44">
        <v>210</v>
      </c>
      <c r="B44" s="4">
        <f t="shared" si="1"/>
        <v>34.232238576155424</v>
      </c>
    </row>
    <row r="45" spans="1:19" x14ac:dyDescent="0.25">
      <c r="A45">
        <v>220</v>
      </c>
      <c r="B45" s="4">
        <f t="shared" si="1"/>
        <v>30.841731920697551</v>
      </c>
    </row>
    <row r="46" spans="1:19" x14ac:dyDescent="0.25">
      <c r="A46">
        <v>230</v>
      </c>
      <c r="B46" s="4">
        <f t="shared" si="1"/>
        <v>27.787035479787313</v>
      </c>
    </row>
    <row r="47" spans="1:19" x14ac:dyDescent="0.25">
      <c r="A47">
        <v>240</v>
      </c>
      <c r="B47" s="4">
        <f t="shared" si="1"/>
        <v>25.034889180033293</v>
      </c>
    </row>
    <row r="48" spans="1:19" x14ac:dyDescent="0.25">
      <c r="A48">
        <v>250</v>
      </c>
      <c r="B48" s="4">
        <f t="shared" si="1"/>
        <v>22.555327167320598</v>
      </c>
    </row>
    <row r="49" spans="1:2" x14ac:dyDescent="0.25">
      <c r="A49">
        <v>260</v>
      </c>
      <c r="B49" s="4">
        <f t="shared" si="1"/>
        <v>20.321351533308214</v>
      </c>
    </row>
    <row r="50" spans="1:2" x14ac:dyDescent="0.25">
      <c r="A50">
        <v>270</v>
      </c>
      <c r="B50" s="4">
        <f t="shared" si="1"/>
        <v>18.308638357443257</v>
      </c>
    </row>
    <row r="51" spans="1:2" x14ac:dyDescent="0.25">
      <c r="A51">
        <v>280</v>
      </c>
      <c r="B51" s="4">
        <f t="shared" si="1"/>
        <v>16.495272863825743</v>
      </c>
    </row>
    <row r="52" spans="1:2" x14ac:dyDescent="0.25">
      <c r="A52">
        <v>290</v>
      </c>
      <c r="B52" s="4">
        <f t="shared" si="1"/>
        <v>14.861510809264953</v>
      </c>
    </row>
    <row r="53" spans="1:2" x14ac:dyDescent="0.25">
      <c r="A53">
        <v>300</v>
      </c>
      <c r="B53" s="4">
        <f t="shared" si="1"/>
        <v>13.389563504478707</v>
      </c>
    </row>
    <row r="54" spans="1:2" x14ac:dyDescent="0.25">
      <c r="A54">
        <v>310</v>
      </c>
      <c r="B54" s="4">
        <f t="shared" si="1"/>
        <v>12.063404127708278</v>
      </c>
    </row>
    <row r="55" spans="1:2" x14ac:dyDescent="0.25">
      <c r="A55">
        <v>320</v>
      </c>
      <c r="B55" s="4">
        <f t="shared" si="1"/>
        <v>10.868593221857598</v>
      </c>
    </row>
    <row r="56" spans="1:2" x14ac:dyDescent="0.25">
      <c r="A56">
        <v>330</v>
      </c>
      <c r="B56" s="4">
        <f t="shared" si="1"/>
        <v>9.7921214751386909</v>
      </c>
    </row>
    <row r="57" spans="1:2" x14ac:dyDescent="0.25">
      <c r="A57">
        <v>340</v>
      </c>
      <c r="B57" s="4">
        <f t="shared" si="1"/>
        <v>8.8222680733913847</v>
      </c>
    </row>
    <row r="58" spans="1:2" x14ac:dyDescent="0.25">
      <c r="A58">
        <v>350</v>
      </c>
      <c r="B58" s="4">
        <f t="shared" si="1"/>
        <v>7.9484730817923763</v>
      </c>
    </row>
    <row r="59" spans="1:2" x14ac:dyDescent="0.25">
      <c r="A59">
        <v>360</v>
      </c>
      <c r="B59" s="4">
        <f t="shared" si="1"/>
        <v>7.1612224664231414</v>
      </c>
    </row>
    <row r="60" spans="1:2" x14ac:dyDescent="0.25">
      <c r="A60">
        <v>370</v>
      </c>
      <c r="B60" s="4">
        <f t="shared" si="1"/>
        <v>6.4519445037913181</v>
      </c>
    </row>
    <row r="61" spans="1:2" x14ac:dyDescent="0.25">
      <c r="A61">
        <v>380</v>
      </c>
      <c r="B61" s="4">
        <f t="shared" si="1"/>
        <v>5.8129164503941144</v>
      </c>
    </row>
    <row r="62" spans="1:2" x14ac:dyDescent="0.25">
      <c r="A62">
        <v>390</v>
      </c>
      <c r="B62" s="4">
        <f t="shared" si="1"/>
        <v>5.2371804561255422</v>
      </c>
    </row>
    <row r="63" spans="1:2" x14ac:dyDescent="0.25">
      <c r="A63">
        <v>400</v>
      </c>
      <c r="B63" s="4">
        <f t="shared" si="1"/>
        <v>4.718467805977796</v>
      </c>
    </row>
  </sheetData>
  <sheetProtection algorithmName="SHA-512" hashValue="jIGUBSzx1AH9Z/wjn1CWx4Ct69L5t7cd+PNDQK31SwCouYuohy/ClNNcKVASZ9cEfIE682ogyaOdhsxG466lCw==" saltValue="sWt04dcsCat6cElXKiomRQ==" spinCount="100000" sheet="1" objects="1" scenarios="1" selectLockedCells="1"/>
  <pageMargins left="0.7" right="0.7" top="0.78740157499999996" bottom="0.7874015749999999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344BB-6C99-4A7A-B547-E5181F817ACF}">
  <dimension ref="A1:S63"/>
  <sheetViews>
    <sheetView workbookViewId="0">
      <selection activeCell="F24" sqref="F24:H24"/>
    </sheetView>
  </sheetViews>
  <sheetFormatPr baseColWidth="10" defaultRowHeight="15" x14ac:dyDescent="0.25"/>
  <sheetData>
    <row r="1" spans="1:5" x14ac:dyDescent="0.25">
      <c r="A1" s="2" t="s">
        <v>20</v>
      </c>
      <c r="D1" s="6" t="s">
        <v>15</v>
      </c>
    </row>
    <row r="3" spans="1:5" x14ac:dyDescent="0.25">
      <c r="A3" s="1" t="s">
        <v>10</v>
      </c>
    </row>
    <row r="4" spans="1:5" ht="17.25" x14ac:dyDescent="0.25">
      <c r="A4" s="3" t="s">
        <v>5</v>
      </c>
      <c r="B4" s="7" t="s">
        <v>83</v>
      </c>
      <c r="D4" s="8" t="s">
        <v>85</v>
      </c>
    </row>
    <row r="5" spans="1:5" ht="18" x14ac:dyDescent="0.35">
      <c r="A5" t="s">
        <v>12</v>
      </c>
      <c r="B5" t="s">
        <v>7</v>
      </c>
      <c r="D5" t="s">
        <v>9</v>
      </c>
    </row>
    <row r="6" spans="1:5" x14ac:dyDescent="0.25">
      <c r="A6">
        <v>4</v>
      </c>
      <c r="B6" s="4">
        <v>237</v>
      </c>
    </row>
    <row r="7" spans="1:5" x14ac:dyDescent="0.25">
      <c r="A7">
        <v>10</v>
      </c>
      <c r="B7" s="4">
        <v>213</v>
      </c>
      <c r="D7">
        <f>B6-B7</f>
        <v>24</v>
      </c>
      <c r="E7" s="5" t="s">
        <v>14</v>
      </c>
    </row>
    <row r="8" spans="1:5" x14ac:dyDescent="0.25">
      <c r="A8">
        <v>20</v>
      </c>
      <c r="B8" s="4">
        <v>181</v>
      </c>
      <c r="D8">
        <f t="shared" ref="D8:D18" si="0">B7-B8</f>
        <v>32</v>
      </c>
    </row>
    <row r="9" spans="1:5" x14ac:dyDescent="0.25">
      <c r="A9">
        <v>30</v>
      </c>
      <c r="B9" s="4">
        <v>157</v>
      </c>
      <c r="D9">
        <f t="shared" si="0"/>
        <v>24</v>
      </c>
    </row>
    <row r="10" spans="1:5" x14ac:dyDescent="0.25">
      <c r="A10">
        <v>40</v>
      </c>
      <c r="B10" s="4">
        <v>137</v>
      </c>
      <c r="D10">
        <f t="shared" si="0"/>
        <v>20</v>
      </c>
    </row>
    <row r="11" spans="1:5" x14ac:dyDescent="0.25">
      <c r="A11">
        <v>50</v>
      </c>
      <c r="B11" s="4">
        <v>121</v>
      </c>
      <c r="D11">
        <f t="shared" si="0"/>
        <v>16</v>
      </c>
    </row>
    <row r="12" spans="1:5" x14ac:dyDescent="0.25">
      <c r="A12">
        <v>60</v>
      </c>
      <c r="B12" s="4">
        <v>107</v>
      </c>
      <c r="D12">
        <f t="shared" si="0"/>
        <v>14</v>
      </c>
    </row>
    <row r="13" spans="1:5" x14ac:dyDescent="0.25">
      <c r="A13">
        <v>70</v>
      </c>
      <c r="B13" s="4">
        <v>96</v>
      </c>
      <c r="D13">
        <f t="shared" si="0"/>
        <v>11</v>
      </c>
    </row>
    <row r="14" spans="1:5" x14ac:dyDescent="0.25">
      <c r="A14">
        <v>80</v>
      </c>
      <c r="B14" s="4">
        <v>86</v>
      </c>
      <c r="D14">
        <f t="shared" si="0"/>
        <v>10</v>
      </c>
    </row>
    <row r="15" spans="1:5" x14ac:dyDescent="0.25">
      <c r="A15">
        <v>90</v>
      </c>
      <c r="B15" s="4">
        <v>77</v>
      </c>
      <c r="D15">
        <f t="shared" si="0"/>
        <v>9</v>
      </c>
    </row>
    <row r="16" spans="1:5" x14ac:dyDescent="0.25">
      <c r="A16">
        <v>100</v>
      </c>
      <c r="B16" s="4">
        <v>69</v>
      </c>
      <c r="D16">
        <f t="shared" si="0"/>
        <v>8</v>
      </c>
    </row>
    <row r="17" spans="1:14" x14ac:dyDescent="0.25">
      <c r="A17">
        <v>110</v>
      </c>
      <c r="B17" s="4">
        <v>62</v>
      </c>
      <c r="D17">
        <f t="shared" si="0"/>
        <v>7</v>
      </c>
    </row>
    <row r="18" spans="1:14" x14ac:dyDescent="0.25">
      <c r="A18">
        <v>120</v>
      </c>
      <c r="B18" s="4">
        <v>56</v>
      </c>
      <c r="D18">
        <f t="shared" si="0"/>
        <v>6</v>
      </c>
    </row>
    <row r="19" spans="1:14" x14ac:dyDescent="0.25">
      <c r="N19" t="s">
        <v>6</v>
      </c>
    </row>
    <row r="20" spans="1:14" x14ac:dyDescent="0.25">
      <c r="A20" s="1" t="s">
        <v>11</v>
      </c>
    </row>
    <row r="21" spans="1:14" ht="17.25" x14ac:dyDescent="0.25">
      <c r="A21" s="3" t="s">
        <v>5</v>
      </c>
      <c r="B21" s="7" t="s">
        <v>83</v>
      </c>
      <c r="D21" s="8" t="s">
        <v>85</v>
      </c>
    </row>
    <row r="22" spans="1:14" ht="18" x14ac:dyDescent="0.35">
      <c r="A22" t="s">
        <v>12</v>
      </c>
      <c r="B22" t="s">
        <v>7</v>
      </c>
      <c r="D22" t="s">
        <v>9</v>
      </c>
    </row>
    <row r="23" spans="1:14" x14ac:dyDescent="0.25">
      <c r="A23">
        <v>4</v>
      </c>
      <c r="B23" s="4">
        <f xml:space="preserve"> -56.8465017510169*LN(A23) + 337.287392223188</f>
        <v>258.48140739636131</v>
      </c>
      <c r="D23" s="4">
        <f>B23-B6</f>
        <v>21.481407396361305</v>
      </c>
    </row>
    <row r="24" spans="1:14" x14ac:dyDescent="0.25">
      <c r="A24">
        <v>10</v>
      </c>
      <c r="B24" s="4">
        <f t="shared" ref="B24:B63" si="1" xml:space="preserve"> -56.8465017510169*LN(A24) + 337.287392223188</f>
        <v>206.39348470243658</v>
      </c>
      <c r="D24" s="4">
        <f t="shared" ref="D24:D35" si="2">B24-B7</f>
        <v>-6.6065152975634192</v>
      </c>
    </row>
    <row r="25" spans="1:14" x14ac:dyDescent="0.25">
      <c r="A25">
        <v>20</v>
      </c>
      <c r="B25" s="4">
        <f t="shared" si="1"/>
        <v>166.99049228902322</v>
      </c>
      <c r="D25" s="4">
        <f t="shared" si="2"/>
        <v>-14.009507710976777</v>
      </c>
    </row>
    <row r="26" spans="1:14" x14ac:dyDescent="0.25">
      <c r="A26">
        <v>30</v>
      </c>
      <c r="B26" s="4">
        <f t="shared" si="1"/>
        <v>143.94121931097621</v>
      </c>
      <c r="D26" s="4">
        <f t="shared" si="2"/>
        <v>-13.058780689023791</v>
      </c>
    </row>
    <row r="27" spans="1:14" x14ac:dyDescent="0.25">
      <c r="A27">
        <v>40</v>
      </c>
      <c r="B27" s="4">
        <f t="shared" si="1"/>
        <v>127.58749987560986</v>
      </c>
      <c r="D27" s="4">
        <f t="shared" si="2"/>
        <v>-9.4125001243901352</v>
      </c>
    </row>
    <row r="28" spans="1:14" x14ac:dyDescent="0.25">
      <c r="A28">
        <v>50</v>
      </c>
      <c r="B28" s="4">
        <f t="shared" si="1"/>
        <v>114.90256959509853</v>
      </c>
      <c r="D28" s="4">
        <f t="shared" si="2"/>
        <v>-6.0974304049014734</v>
      </c>
    </row>
    <row r="29" spans="1:14" x14ac:dyDescent="0.25">
      <c r="A29">
        <v>60</v>
      </c>
      <c r="B29" s="4">
        <f t="shared" si="1"/>
        <v>104.53822689756285</v>
      </c>
      <c r="D29" s="4">
        <f t="shared" si="2"/>
        <v>-2.4617731024371494</v>
      </c>
    </row>
    <row r="30" spans="1:14" x14ac:dyDescent="0.25">
      <c r="A30">
        <v>70</v>
      </c>
      <c r="B30" s="4">
        <f t="shared" si="1"/>
        <v>95.775300006842144</v>
      </c>
      <c r="D30" s="4">
        <f t="shared" si="2"/>
        <v>-0.22469999315785572</v>
      </c>
    </row>
    <row r="31" spans="1:14" x14ac:dyDescent="0.25">
      <c r="A31">
        <v>80</v>
      </c>
      <c r="B31" s="4">
        <f t="shared" si="1"/>
        <v>88.184507462196535</v>
      </c>
      <c r="D31" s="4">
        <f t="shared" si="2"/>
        <v>2.1845074621965352</v>
      </c>
    </row>
    <row r="32" spans="1:14" x14ac:dyDescent="0.25">
      <c r="A32">
        <v>90</v>
      </c>
      <c r="B32" s="4">
        <f t="shared" si="1"/>
        <v>81.488953919515836</v>
      </c>
      <c r="D32" s="4">
        <f t="shared" si="2"/>
        <v>4.4889539195158363</v>
      </c>
    </row>
    <row r="33" spans="1:19" x14ac:dyDescent="0.25">
      <c r="A33">
        <v>100</v>
      </c>
      <c r="B33" s="4">
        <f t="shared" si="1"/>
        <v>75.49957718168514</v>
      </c>
      <c r="D33" s="4">
        <f t="shared" si="2"/>
        <v>6.4995771816851402</v>
      </c>
    </row>
    <row r="34" spans="1:19" x14ac:dyDescent="0.25">
      <c r="A34">
        <v>110</v>
      </c>
      <c r="B34" s="4">
        <f t="shared" si="1"/>
        <v>70.081526878548857</v>
      </c>
      <c r="D34" s="4">
        <f t="shared" si="2"/>
        <v>8.081526878548857</v>
      </c>
    </row>
    <row r="35" spans="1:19" x14ac:dyDescent="0.25">
      <c r="A35">
        <v>120</v>
      </c>
      <c r="B35" s="4">
        <f t="shared" si="1"/>
        <v>65.135234484149521</v>
      </c>
      <c r="D35" s="4">
        <f t="shared" si="2"/>
        <v>9.135234484149521</v>
      </c>
    </row>
    <row r="36" spans="1:19" x14ac:dyDescent="0.25">
      <c r="A36">
        <v>130</v>
      </c>
      <c r="B36" s="4">
        <f t="shared" si="1"/>
        <v>60.585086562229662</v>
      </c>
    </row>
    <row r="37" spans="1:19" x14ac:dyDescent="0.25">
      <c r="A37">
        <v>140</v>
      </c>
      <c r="B37" s="4">
        <f t="shared" si="1"/>
        <v>56.372307593428843</v>
      </c>
    </row>
    <row r="38" spans="1:19" x14ac:dyDescent="0.25">
      <c r="A38">
        <v>150</v>
      </c>
      <c r="B38" s="4">
        <f t="shared" si="1"/>
        <v>52.450304203638154</v>
      </c>
      <c r="S38" t="s">
        <v>13</v>
      </c>
    </row>
    <row r="39" spans="1:19" x14ac:dyDescent="0.25">
      <c r="A39">
        <v>160</v>
      </c>
      <c r="B39" s="4">
        <f t="shared" si="1"/>
        <v>48.781515048783149</v>
      </c>
    </row>
    <row r="40" spans="1:19" x14ac:dyDescent="0.25">
      <c r="A40">
        <v>170</v>
      </c>
      <c r="B40" s="4">
        <f t="shared" si="1"/>
        <v>45.335217378540449</v>
      </c>
    </row>
    <row r="41" spans="1:19" x14ac:dyDescent="0.25">
      <c r="A41">
        <v>180</v>
      </c>
      <c r="B41" s="4">
        <f t="shared" si="1"/>
        <v>42.085961506102478</v>
      </c>
    </row>
    <row r="42" spans="1:19" x14ac:dyDescent="0.25">
      <c r="A42">
        <v>190</v>
      </c>
      <c r="B42" s="4">
        <f t="shared" si="1"/>
        <v>39.012429117489091</v>
      </c>
    </row>
    <row r="43" spans="1:19" x14ac:dyDescent="0.25">
      <c r="A43">
        <v>200</v>
      </c>
      <c r="B43" s="4">
        <f t="shared" si="1"/>
        <v>36.096584768271839</v>
      </c>
    </row>
    <row r="44" spans="1:19" x14ac:dyDescent="0.25">
      <c r="A44">
        <v>210</v>
      </c>
      <c r="B44" s="4">
        <f t="shared" si="1"/>
        <v>33.3230346153818</v>
      </c>
    </row>
    <row r="45" spans="1:19" x14ac:dyDescent="0.25">
      <c r="A45">
        <v>220</v>
      </c>
      <c r="B45" s="4">
        <f t="shared" si="1"/>
        <v>30.678534465135499</v>
      </c>
    </row>
    <row r="46" spans="1:19" x14ac:dyDescent="0.25">
      <c r="A46">
        <v>230</v>
      </c>
      <c r="B46" s="4">
        <f t="shared" si="1"/>
        <v>28.151607266316773</v>
      </c>
    </row>
    <row r="47" spans="1:19" x14ac:dyDescent="0.25">
      <c r="A47">
        <v>240</v>
      </c>
      <c r="B47" s="4">
        <f t="shared" si="1"/>
        <v>25.732242070736106</v>
      </c>
    </row>
    <row r="48" spans="1:19" x14ac:dyDescent="0.25">
      <c r="A48">
        <v>250</v>
      </c>
      <c r="B48" s="4">
        <f t="shared" si="1"/>
        <v>23.411654487760472</v>
      </c>
    </row>
    <row r="49" spans="1:2" x14ac:dyDescent="0.25">
      <c r="A49">
        <v>260</v>
      </c>
      <c r="B49" s="4">
        <f t="shared" si="1"/>
        <v>21.182094148816304</v>
      </c>
    </row>
    <row r="50" spans="1:2" x14ac:dyDescent="0.25">
      <c r="A50">
        <v>270</v>
      </c>
      <c r="B50" s="4">
        <f t="shared" si="1"/>
        <v>19.036688528055436</v>
      </c>
    </row>
    <row r="51" spans="1:2" x14ac:dyDescent="0.25">
      <c r="A51">
        <v>280</v>
      </c>
      <c r="B51" s="4">
        <f t="shared" si="1"/>
        <v>16.969315180015485</v>
      </c>
    </row>
    <row r="52" spans="1:2" x14ac:dyDescent="0.25">
      <c r="A52">
        <v>290</v>
      </c>
      <c r="B52" s="4">
        <f t="shared" si="1"/>
        <v>14.974496406918604</v>
      </c>
    </row>
    <row r="53" spans="1:2" x14ac:dyDescent="0.25">
      <c r="A53">
        <v>300</v>
      </c>
      <c r="B53" s="4">
        <f t="shared" si="1"/>
        <v>13.047311790224796</v>
      </c>
    </row>
    <row r="54" spans="1:2" x14ac:dyDescent="0.25">
      <c r="A54">
        <v>310</v>
      </c>
      <c r="B54" s="4">
        <f t="shared" si="1"/>
        <v>11.18332506970205</v>
      </c>
    </row>
    <row r="55" spans="1:2" x14ac:dyDescent="0.25">
      <c r="A55">
        <v>320</v>
      </c>
      <c r="B55" s="4">
        <f t="shared" si="1"/>
        <v>9.3785226353697908</v>
      </c>
    </row>
    <row r="56" spans="1:2" x14ac:dyDescent="0.25">
      <c r="A56">
        <v>330</v>
      </c>
      <c r="B56" s="4">
        <f t="shared" si="1"/>
        <v>7.6292614870885131</v>
      </c>
    </row>
    <row r="57" spans="1:2" x14ac:dyDescent="0.25">
      <c r="A57">
        <v>340</v>
      </c>
      <c r="B57" s="4">
        <f t="shared" si="1"/>
        <v>5.9322249651270909</v>
      </c>
    </row>
    <row r="58" spans="1:2" x14ac:dyDescent="0.25">
      <c r="A58">
        <v>350</v>
      </c>
      <c r="B58" s="4">
        <f t="shared" si="1"/>
        <v>4.2843848995041185</v>
      </c>
    </row>
    <row r="59" spans="1:2" x14ac:dyDescent="0.25">
      <c r="A59">
        <v>360</v>
      </c>
      <c r="B59" s="4">
        <f t="shared" si="1"/>
        <v>2.6829690926891203</v>
      </c>
    </row>
    <row r="60" spans="1:2" x14ac:dyDescent="0.25">
      <c r="A60">
        <v>370</v>
      </c>
      <c r="B60" s="4">
        <f t="shared" si="1"/>
        <v>1.1254332585284033</v>
      </c>
    </row>
    <row r="61" spans="1:2" x14ac:dyDescent="0.25">
      <c r="A61">
        <v>380</v>
      </c>
      <c r="B61" s="4">
        <f t="shared" si="1"/>
        <v>-0.39056329592426664</v>
      </c>
    </row>
    <row r="62" spans="1:2" x14ac:dyDescent="0.25">
      <c r="A62">
        <v>390</v>
      </c>
      <c r="B62" s="4">
        <f t="shared" si="1"/>
        <v>-1.8671788292307383</v>
      </c>
    </row>
    <row r="63" spans="1:2" x14ac:dyDescent="0.25">
      <c r="A63">
        <v>400</v>
      </c>
      <c r="B63" s="4">
        <f t="shared" si="1"/>
        <v>-3.3064076451415758</v>
      </c>
    </row>
  </sheetData>
  <sheetProtection algorithmName="SHA-512" hashValue="4euCMlsx13Zw2ROB4qCzc8mDtfZyq1z0/Fjq5guymYuUIgF9of+0GhzXewp4wfJj4YWZ1YfT2qy3+zRbhyIueQ==" saltValue="qdwCezZG3J6A2oe7XkTqgg==" spinCount="100000" sheet="1" objects="1" scenarios="1" selectLockedCells="1"/>
  <pageMargins left="0.7" right="0.7" top="0.78740157499999996" bottom="0.78740157499999996" header="0.3" footer="0.3"/>
  <pageSetup paperSize="9" orientation="portrait" r:id="rId1"/>
  <drawing r:id="rId2"/>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8</vt:i4>
      </vt:variant>
    </vt:vector>
  </HeadingPairs>
  <TitlesOfParts>
    <vt:vector size="21" baseType="lpstr">
      <vt:lpstr>TAB-A. Projektkenndaten</vt:lpstr>
      <vt:lpstr>TAB-B. Zulässigkeitsprüfung</vt:lpstr>
      <vt:lpstr>TAB-C. Dimensionierungsnachweis</vt:lpstr>
      <vt:lpstr>Abb. DA21d Bemessungsdiagramm</vt:lpstr>
      <vt:lpstr>Fn ln(x) aus VSA-RL z=10</vt:lpstr>
      <vt:lpstr>Fn e^x aus VSA-RL z=10</vt:lpstr>
      <vt:lpstr>Fn ln(x) aus VSA-RL z=5</vt:lpstr>
      <vt:lpstr>Fn e^x aus VSA-RL z=5</vt:lpstr>
      <vt:lpstr>Fn ln(x) aus VSA-RL z=2</vt:lpstr>
      <vt:lpstr>Fn ln(x) aus VSA-RL z=1</vt:lpstr>
      <vt:lpstr>Fn ln(x) aus VSA-RL z=0.5</vt:lpstr>
      <vt:lpstr>x. Dropdownmenüs</vt:lpstr>
      <vt:lpstr>y. Versionsverlauf</vt:lpstr>
      <vt:lpstr>'Abb. DA21d Bemessungsdiagramm'!Druckbereich</vt:lpstr>
      <vt:lpstr>'TAB-A. Projektkenndaten'!Druckbereich</vt:lpstr>
      <vt:lpstr>'TAB-B. Zulässigkeitsprüfung'!Druckbereich</vt:lpstr>
      <vt:lpstr>'TAB-C. Dimensionierungsnachweis'!Druckbereich</vt:lpstr>
      <vt:lpstr>'x. Dropdownmenüs'!Druckbereich</vt:lpstr>
      <vt:lpstr>'y. Versionsverlauf'!Druckbereich</vt:lpstr>
      <vt:lpstr>'TAB-B. Zulässigkeitsprüfung'!Drucktitel</vt:lpstr>
      <vt:lpstr>'TAB-C. Dimensionierungsnachweis'!Drucktitel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Boss Daniel, TVS TAB</dc:creator>
  <cp:lastModifiedBy>Bütikofer Adrian, TVS TAB-SE</cp:lastModifiedBy>
  <cp:lastPrinted>2025-03-21T13:06:49Z</cp:lastPrinted>
  <dcterms:created xsi:type="dcterms:W3CDTF">2015-06-05T18:19:34Z</dcterms:created>
  <dcterms:modified xsi:type="dcterms:W3CDTF">2025-03-21T13:09:44Z</dcterms:modified>
</cp:coreProperties>
</file>