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700_Verkehr\700_01_VMVT_Allgemeines\01_Administration\04_Anpassung_Vorlagen_VP_und_TAB\LSA_Grundsätze_Handbuch\13_Gehenbedingungen\Berechnungstool\"/>
    </mc:Choice>
  </mc:AlternateContent>
  <bookViews>
    <workbookView xWindow="120" yWindow="135" windowWidth="18915" windowHeight="10770" tabRatio="542" activeTab="1"/>
  </bookViews>
  <sheets>
    <sheet name="Titel" sheetId="5" r:id="rId1"/>
    <sheet name="ohne Schutzinsel" sheetId="4" r:id="rId2"/>
    <sheet name="mit Schutzinsel" sheetId="1" r:id="rId3"/>
  </sheets>
  <definedNames>
    <definedName name="_xlnm.Print_Area" localSheetId="2">'mit Schutzinsel'!$A$1:$G$36</definedName>
    <definedName name="_xlnm.Print_Area" localSheetId="1">'ohne Schutzinsel'!$A$1:$G$23</definedName>
  </definedNames>
  <calcPr calcId="162913"/>
</workbook>
</file>

<file path=xl/calcChain.xml><?xml version="1.0" encoding="utf-8"?>
<calcChain xmlns="http://schemas.openxmlformats.org/spreadsheetml/2006/main">
  <c r="C16" i="4" l="1"/>
  <c r="C19" i="4" l="1"/>
  <c r="C18" i="4"/>
  <c r="C17" i="4"/>
  <c r="C28" i="1" l="1"/>
  <c r="C32" i="1" l="1"/>
  <c r="C30" i="1"/>
  <c r="C26" i="1"/>
  <c r="C21" i="1"/>
  <c r="C25" i="1"/>
  <c r="C20" i="1"/>
</calcChain>
</file>

<file path=xl/sharedStrings.xml><?xml version="1.0" encoding="utf-8"?>
<sst xmlns="http://schemas.openxmlformats.org/spreadsheetml/2006/main" count="103" uniqueCount="65">
  <si>
    <t>längere Richtungsfahrbahn</t>
  </si>
  <si>
    <t>kürzere Richtungsfahrbahn</t>
  </si>
  <si>
    <t>Eingabefelder</t>
  </si>
  <si>
    <t>Berechnungsfelder</t>
  </si>
  <si>
    <t>Felder gewählt</t>
  </si>
  <si>
    <t>mind. 5 s</t>
  </si>
  <si>
    <t>Inselbreite</t>
  </si>
  <si>
    <t>Fussgängerübergang mit Schutzinsel</t>
  </si>
  <si>
    <t>Rundungs-
schwellwert</t>
  </si>
  <si>
    <t>FG:</t>
  </si>
  <si>
    <t>Rundungs-schwellwert</t>
  </si>
  <si>
    <t xml:space="preserve">längere Richtungsfahrbahn </t>
  </si>
  <si>
    <t>Erstellt:</t>
  </si>
  <si>
    <t>JEb</t>
  </si>
  <si>
    <t>Juli 2016</t>
  </si>
  <si>
    <t>Revidiert:</t>
  </si>
  <si>
    <t>angepasste Norm, Vereinfachung des Tools</t>
  </si>
  <si>
    <t>LMa/RJu/CKo</t>
  </si>
  <si>
    <t>Wording angepasst, kürzere Fahrbahn bei "ohne Schutzinsel" entfernt</t>
  </si>
  <si>
    <t>Breite FG-Überweg</t>
  </si>
  <si>
    <t>*Abweichend von der Norm wird die Mindestfreigabe ZEB mit 2/3 des Überwegs (inkl. Mastabstand) mit einer Geschwindigkeit von 0.8m/s berechnet. Somit ergibt sich eine längere Grünzeit gegenüber der Norm.</t>
  </si>
  <si>
    <t>LSA-Nr.:</t>
  </si>
  <si>
    <t>Übergang:</t>
  </si>
  <si>
    <t>Berechnung nach VSS SN 640 837: 2015-03*</t>
  </si>
  <si>
    <t>m</t>
  </si>
  <si>
    <t>max. Abstand Mast zu Bord</t>
  </si>
  <si>
    <t>m/s</t>
  </si>
  <si>
    <t>gewählt
[s]</t>
  </si>
  <si>
    <t>berechnet
[s]</t>
  </si>
  <si>
    <t>Fussgängerübergang ohne Schutzinsel</t>
  </si>
  <si>
    <t>Berechnung</t>
  </si>
  <si>
    <t>Aug 2019</t>
  </si>
  <si>
    <t>Juni 2020</t>
  </si>
  <si>
    <t>CKo</t>
  </si>
  <si>
    <t>Bemerkung</t>
  </si>
  <si>
    <t>*Rfbahn…Richtungsfahrbahn</t>
  </si>
  <si>
    <t>Berechnungstool nach VSS SN 640 837: 2015-03*</t>
  </si>
  <si>
    <t>Datum</t>
  </si>
  <si>
    <t>Person</t>
  </si>
  <si>
    <t>Grund/Bemerkung</t>
  </si>
  <si>
    <r>
      <t>Gelbzeit t</t>
    </r>
    <r>
      <rPr>
        <vertAlign val="subscript"/>
        <sz val="10"/>
        <color theme="1"/>
        <rFont val="Arial"/>
        <family val="2"/>
      </rPr>
      <t>Y</t>
    </r>
  </si>
  <si>
    <r>
      <t>2 s ≤ t</t>
    </r>
    <r>
      <rPr>
        <vertAlign val="subscript"/>
        <sz val="10"/>
        <color theme="1"/>
        <rFont val="Arial"/>
        <family val="2"/>
      </rPr>
      <t>Y</t>
    </r>
    <r>
      <rPr>
        <sz val="10"/>
        <color theme="1"/>
        <rFont val="Arial"/>
        <family val="2"/>
      </rPr>
      <t xml:space="preserve"> ≤ 8 s</t>
    </r>
  </si>
  <si>
    <r>
      <t>2/3 Breite FG-Übergang mit v</t>
    </r>
    <r>
      <rPr>
        <vertAlign val="subscript"/>
        <sz val="10"/>
        <color theme="1"/>
        <rFont val="Arial"/>
        <family val="2"/>
      </rPr>
      <t>R</t>
    </r>
  </si>
  <si>
    <r>
      <t>Mindestfreigabezeit FG t</t>
    </r>
    <r>
      <rPr>
        <vertAlign val="subscript"/>
        <sz val="10"/>
        <color theme="1"/>
        <rFont val="Arial"/>
        <family val="2"/>
      </rPr>
      <t>FG,oS</t>
    </r>
  </si>
  <si>
    <r>
      <t>2/3 Breite FG-Übergang mit v</t>
    </r>
    <r>
      <rPr>
        <vertAlign val="subscript"/>
        <sz val="10"/>
        <color theme="1"/>
        <rFont val="Arial"/>
        <family val="2"/>
      </rPr>
      <t>FG</t>
    </r>
  </si>
  <si>
    <r>
      <t>Mindestfreigabezeit ZEB t</t>
    </r>
    <r>
      <rPr>
        <vertAlign val="subscript"/>
        <sz val="10"/>
        <color theme="1"/>
        <rFont val="Arial"/>
        <family val="2"/>
      </rPr>
      <t>ZEB,oS</t>
    </r>
  </si>
  <si>
    <r>
      <t>2/3 (Breite FG-Übergang + Abstand Mast zu Bord) mit v</t>
    </r>
    <r>
      <rPr>
        <vertAlign val="subscript"/>
        <sz val="10"/>
        <color theme="1"/>
        <rFont val="Arial"/>
        <family val="2"/>
      </rPr>
      <t>ZEB</t>
    </r>
  </si>
  <si>
    <r>
      <t>Max. Freigabezeit mit Bewegungsmelder t</t>
    </r>
    <r>
      <rPr>
        <vertAlign val="subscript"/>
        <sz val="10"/>
        <color theme="1"/>
        <rFont val="Arial"/>
        <family val="2"/>
      </rPr>
      <t>BM,oS</t>
    </r>
  </si>
  <si>
    <r>
      <t>(Breite FG-Übergang + Abstand Mast zu Bord) mit v</t>
    </r>
    <r>
      <rPr>
        <vertAlign val="subscript"/>
        <sz val="10"/>
        <color theme="1"/>
        <rFont val="Arial"/>
        <family val="2"/>
      </rPr>
      <t>ZEB</t>
    </r>
  </si>
  <si>
    <r>
      <t>Gehgeschwindigkeit (v</t>
    </r>
    <r>
      <rPr>
        <vertAlign val="subscript"/>
        <sz val="10"/>
        <color theme="1"/>
        <rFont val="Arial"/>
        <family val="2"/>
      </rPr>
      <t>FG</t>
    </r>
    <r>
      <rPr>
        <sz val="10"/>
        <color theme="1"/>
        <rFont val="Arial"/>
        <family val="2"/>
      </rPr>
      <t>)</t>
    </r>
  </si>
  <si>
    <r>
      <t>Gehgeschwindigkeit ZEB (v</t>
    </r>
    <r>
      <rPr>
        <vertAlign val="subscript"/>
        <sz val="10"/>
        <color theme="1"/>
        <rFont val="Arial"/>
        <family val="2"/>
      </rPr>
      <t>ZEB</t>
    </r>
    <r>
      <rPr>
        <sz val="10"/>
        <color theme="1"/>
        <rFont val="Arial"/>
        <family val="2"/>
      </rPr>
      <t>)</t>
    </r>
  </si>
  <si>
    <r>
      <t>Räumgeschwindigkeit (v</t>
    </r>
    <r>
      <rPr>
        <vertAlign val="subscript"/>
        <sz val="10"/>
        <color theme="1"/>
        <rFont val="Arial"/>
        <family val="2"/>
      </rPr>
      <t>R</t>
    </r>
    <r>
      <rPr>
        <sz val="10"/>
        <color theme="1"/>
        <rFont val="Arial"/>
        <family val="2"/>
      </rPr>
      <t>)</t>
    </r>
  </si>
  <si>
    <r>
      <t>2/3 längere Richtungsfahrbahn mit v</t>
    </r>
    <r>
      <rPr>
        <vertAlign val="subscript"/>
        <sz val="10"/>
        <color theme="1"/>
        <rFont val="Arial"/>
        <family val="2"/>
      </rPr>
      <t>R</t>
    </r>
  </si>
  <si>
    <r>
      <t>Mindestfreigabezeit FG t</t>
    </r>
    <r>
      <rPr>
        <vertAlign val="subscript"/>
        <sz val="10"/>
        <color theme="1"/>
        <rFont val="Arial"/>
        <family val="2"/>
      </rPr>
      <t>FG,ms,lR</t>
    </r>
  </si>
  <si>
    <r>
      <t>2/3 längere Richtungsfahrbahn mit v</t>
    </r>
    <r>
      <rPr>
        <vertAlign val="subscript"/>
        <sz val="10"/>
        <color theme="1"/>
        <rFont val="Arial"/>
        <family val="2"/>
      </rPr>
      <t>FG</t>
    </r>
  </si>
  <si>
    <r>
      <t>2/3 kürzere Richtungsfahrbahn mit v</t>
    </r>
    <r>
      <rPr>
        <vertAlign val="subscript"/>
        <sz val="10"/>
        <color theme="1"/>
        <rFont val="Arial"/>
        <family val="2"/>
      </rPr>
      <t>R</t>
    </r>
  </si>
  <si>
    <r>
      <t>Mindestfreigabezeit FG t</t>
    </r>
    <r>
      <rPr>
        <vertAlign val="subscript"/>
        <sz val="10"/>
        <color theme="1"/>
        <rFont val="Arial"/>
        <family val="2"/>
      </rPr>
      <t>FG,mS,kR</t>
    </r>
  </si>
  <si>
    <r>
      <t>2/3 kürzere Richtungsfahrbahn mit v</t>
    </r>
    <r>
      <rPr>
        <vertAlign val="subscript"/>
        <sz val="10"/>
        <color theme="1"/>
        <rFont val="Arial"/>
        <family val="2"/>
      </rPr>
      <t>FG</t>
    </r>
  </si>
  <si>
    <r>
      <t>Mindestfreigabezeit über beide FG t</t>
    </r>
    <r>
      <rPr>
        <vertAlign val="subscript"/>
        <sz val="10"/>
        <color theme="1"/>
        <rFont val="Arial"/>
        <family val="2"/>
      </rPr>
      <t>FG,mS</t>
    </r>
  </si>
  <si>
    <r>
      <t>(längere Richtungsfahrbahn + Inselbreite + 1/3 kürzere Richtungsfahrbahn) mit v</t>
    </r>
    <r>
      <rPr>
        <vertAlign val="subscript"/>
        <sz val="10"/>
        <color theme="1"/>
        <rFont val="Arial"/>
        <family val="2"/>
      </rPr>
      <t>FG</t>
    </r>
  </si>
  <si>
    <r>
      <t>Mindestfreigabezeit ZEB über beide FG t</t>
    </r>
    <r>
      <rPr>
        <vertAlign val="subscript"/>
        <sz val="10"/>
        <color theme="1"/>
        <rFont val="Arial"/>
        <family val="2"/>
      </rPr>
      <t>ZEB,mS</t>
    </r>
  </si>
  <si>
    <r>
      <t>(max. Abstand Mast zu Bord + längere Rfbahn + Inselbreite + 1/3 kürzere Rfbahn) mit v</t>
    </r>
    <r>
      <rPr>
        <vertAlign val="subscript"/>
        <sz val="10"/>
        <color theme="1"/>
        <rFont val="Arial"/>
        <family val="2"/>
      </rPr>
      <t>ZEB</t>
    </r>
  </si>
  <si>
    <r>
      <t>Max. Freigabezeit mit Bewegungsmelder t</t>
    </r>
    <r>
      <rPr>
        <vertAlign val="subscript"/>
        <sz val="10"/>
        <color theme="1"/>
        <rFont val="Arial"/>
        <family val="2"/>
      </rPr>
      <t>BM,mS</t>
    </r>
  </si>
  <si>
    <r>
      <t>(max. Abstand Mast zu Bord + längere Rfbahn + Inselbreite + kürzere Rfbahn) mit v</t>
    </r>
    <r>
      <rPr>
        <vertAlign val="subscript"/>
        <sz val="10"/>
        <color theme="1"/>
        <rFont val="Arial"/>
        <family val="2"/>
      </rPr>
      <t>ZEB</t>
    </r>
  </si>
  <si>
    <t>kleinere Korrekturen, Wording; im Zusammenhang mit HB LSA 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</si>
</sst>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vertAlign val="subscript"/>
      <sz val="10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49" fontId="2" fillId="0" borderId="4" xfId="0" applyNumberFormat="1" applyFont="1" applyBorder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3" borderId="0" xfId="0" applyFont="1" applyFill="1"/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Fill="1" applyBorder="1"/>
    <xf numFmtId="0" fontId="2" fillId="0" borderId="12" xfId="0" applyFont="1" applyBorder="1" applyAlignment="1">
      <alignment horizontal="left" vertical="center"/>
    </xf>
    <xf numFmtId="2" fontId="2" fillId="0" borderId="0" xfId="0" applyNumberFormat="1" applyFont="1"/>
    <xf numFmtId="2" fontId="2" fillId="0" borderId="0" xfId="0" applyNumberFormat="1" applyFont="1" applyFill="1"/>
    <xf numFmtId="0" fontId="1" fillId="0" borderId="0" xfId="0" quotePrefix="1" applyFont="1"/>
    <xf numFmtId="0" fontId="6" fillId="0" borderId="0" xfId="0" applyFont="1" applyFill="1"/>
    <xf numFmtId="0" fontId="6" fillId="0" borderId="0" xfId="0" applyFont="1" applyFill="1" applyAlignment="1"/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right"/>
    </xf>
    <xf numFmtId="0" fontId="1" fillId="2" borderId="0" xfId="0" applyFont="1" applyFill="1"/>
    <xf numFmtId="0" fontId="1" fillId="4" borderId="0" xfId="0" applyFont="1" applyFill="1"/>
    <xf numFmtId="0" fontId="1" fillId="2" borderId="2" xfId="0" applyFont="1" applyFill="1" applyBorder="1" applyAlignment="1">
      <alignment horizontal="left" wrapText="1"/>
    </xf>
    <xf numFmtId="2" fontId="1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164" fontId="1" fillId="3" borderId="5" xfId="0" applyNumberFormat="1" applyFont="1" applyFill="1" applyBorder="1" applyAlignment="1">
      <alignment horizontal="center"/>
    </xf>
    <xf numFmtId="1" fontId="1" fillId="4" borderId="5" xfId="0" applyNumberFormat="1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0" xfId="0" applyFont="1" applyBorder="1"/>
    <xf numFmtId="2" fontId="1" fillId="3" borderId="6" xfId="0" applyNumberFormat="1" applyFont="1" applyFill="1" applyBorder="1" applyAlignment="1">
      <alignment horizontal="center"/>
    </xf>
    <xf numFmtId="1" fontId="1" fillId="4" borderId="6" xfId="0" applyNumberFormat="1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0" xfId="0" applyFont="1" applyFill="1" applyBorder="1"/>
    <xf numFmtId="0" fontId="1" fillId="0" borderId="6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left"/>
    </xf>
    <xf numFmtId="0" fontId="1" fillId="0" borderId="3" xfId="0" applyFont="1" applyBorder="1" applyAlignment="1">
      <alignment horizontal="left" vertical="center"/>
    </xf>
    <xf numFmtId="2" fontId="1" fillId="3" borderId="7" xfId="0" applyNumberFormat="1" applyFont="1" applyFill="1" applyBorder="1" applyAlignment="1">
      <alignment horizontal="center"/>
    </xf>
    <xf numFmtId="1" fontId="1" fillId="4" borderId="7" xfId="0" applyNumberFormat="1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right" vertical="center"/>
    </xf>
    <xf numFmtId="2" fontId="1" fillId="0" borderId="0" xfId="0" applyNumberFormat="1" applyFont="1" applyFill="1" applyAlignment="1">
      <alignment horizontal="left" vertical="center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Alignment="1">
      <alignment horizontal="right"/>
    </xf>
    <xf numFmtId="2" fontId="1" fillId="2" borderId="0" xfId="0" applyNumberFormat="1" applyFont="1" applyFill="1"/>
    <xf numFmtId="2" fontId="1" fillId="0" borderId="0" xfId="0" applyNumberFormat="1" applyFont="1" applyFill="1"/>
    <xf numFmtId="0" fontId="4" fillId="0" borderId="0" xfId="0" applyFont="1" applyAlignment="1">
      <alignment horizontal="left" vertical="center"/>
    </xf>
    <xf numFmtId="0" fontId="4" fillId="0" borderId="0" xfId="0" applyFont="1" applyFill="1"/>
    <xf numFmtId="0" fontId="7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3" fillId="0" borderId="0" xfId="0" applyFont="1" applyFill="1" applyAlignment="1"/>
    <xf numFmtId="0" fontId="1" fillId="0" borderId="0" xfId="0" applyFont="1" applyFill="1"/>
    <xf numFmtId="0" fontId="1" fillId="0" borderId="0" xfId="0" applyFont="1" applyAlignment="1">
      <alignment horizontal="left" vertical="center"/>
    </xf>
    <xf numFmtId="0" fontId="1" fillId="0" borderId="9" xfId="0" applyFont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2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5" xfId="0" applyFont="1" applyFill="1" applyBorder="1"/>
    <xf numFmtId="0" fontId="1" fillId="0" borderId="10" xfId="0" applyFont="1" applyBorder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Fill="1" applyBorder="1"/>
    <xf numFmtId="0" fontId="1" fillId="0" borderId="10" xfId="0" applyFont="1" applyBorder="1" applyAlignment="1">
      <alignment horizontal="left" wrapText="1"/>
    </xf>
    <xf numFmtId="164" fontId="1" fillId="3" borderId="6" xfId="0" applyNumberFormat="1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0" borderId="6" xfId="0" applyFont="1" applyBorder="1"/>
    <xf numFmtId="0" fontId="1" fillId="0" borderId="12" xfId="0" applyFont="1" applyBorder="1" applyAlignment="1">
      <alignment horizontal="left"/>
    </xf>
    <xf numFmtId="2" fontId="1" fillId="3" borderId="7" xfId="0" applyNumberFormat="1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/>
    <xf numFmtId="2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1" xfId="0" applyFont="1" applyBorder="1" applyAlignment="1">
      <alignment horizontal="left" vertical="center"/>
    </xf>
    <xf numFmtId="2" fontId="1" fillId="0" borderId="5" xfId="0" applyNumberFormat="1" applyFont="1" applyFill="1" applyBorder="1" applyAlignment="1">
      <alignment horizontal="center" vertical="center"/>
    </xf>
    <xf numFmtId="0" fontId="1" fillId="0" borderId="5" xfId="0" applyFont="1" applyBorder="1"/>
    <xf numFmtId="0" fontId="1" fillId="0" borderId="10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/>
    </xf>
    <xf numFmtId="0" fontId="1" fillId="0" borderId="8" xfId="0" applyFont="1" applyBorder="1" applyAlignment="1">
      <alignment horizontal="left" vertical="top"/>
    </xf>
    <xf numFmtId="0" fontId="1" fillId="0" borderId="2" xfId="0" applyFont="1" applyFill="1" applyBorder="1" applyAlignment="1">
      <alignment horizontal="left" vertical="center"/>
    </xf>
    <xf numFmtId="2" fontId="1" fillId="3" borderId="4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2" fontId="1" fillId="0" borderId="0" xfId="0" applyNumberFormat="1" applyFont="1"/>
    <xf numFmtId="0" fontId="8" fillId="0" borderId="0" xfId="0" quotePrefix="1" applyFont="1" applyAlignment="1">
      <alignment horizontal="left" vertic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0" borderId="4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zoomScaleNormal="100" workbookViewId="0">
      <selection activeCell="D8" sqref="D8"/>
    </sheetView>
  </sheetViews>
  <sheetFormatPr baseColWidth="10" defaultRowHeight="14.25" x14ac:dyDescent="0.2"/>
  <cols>
    <col min="1" max="1" width="9.85546875" style="2" bestFit="1" customWidth="1"/>
    <col min="2" max="2" width="10.140625" style="2" bestFit="1" customWidth="1"/>
    <col min="3" max="3" width="14" style="2" bestFit="1" customWidth="1"/>
    <col min="4" max="4" width="67" style="2" bestFit="1" customWidth="1"/>
    <col min="5" max="16384" width="11.42578125" style="2"/>
  </cols>
  <sheetData>
    <row r="1" spans="1:14" ht="15" x14ac:dyDescent="0.25">
      <c r="A1" s="108" t="s">
        <v>36</v>
      </c>
      <c r="B1" s="108"/>
      <c r="C1" s="108"/>
      <c r="D1" s="108"/>
    </row>
    <row r="2" spans="1:14" ht="15.75" customHeight="1" x14ac:dyDescent="0.2">
      <c r="A2" s="109" t="s">
        <v>20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8"/>
      <c r="M2" s="8"/>
      <c r="N2" s="8"/>
    </row>
    <row r="3" spans="1:14" ht="15.75" x14ac:dyDescent="0.25">
      <c r="A3" s="3"/>
    </row>
    <row r="4" spans="1:14" x14ac:dyDescent="0.2">
      <c r="A4" s="5"/>
      <c r="B4" s="6" t="s">
        <v>37</v>
      </c>
      <c r="C4" s="6" t="s">
        <v>38</v>
      </c>
      <c r="D4" s="6" t="s">
        <v>39</v>
      </c>
    </row>
    <row r="5" spans="1:14" x14ac:dyDescent="0.2">
      <c r="A5" s="5" t="s">
        <v>12</v>
      </c>
      <c r="B5" s="7" t="s">
        <v>14</v>
      </c>
      <c r="C5" s="5" t="s">
        <v>13</v>
      </c>
      <c r="D5" s="5" t="s">
        <v>16</v>
      </c>
    </row>
    <row r="6" spans="1:14" x14ac:dyDescent="0.2">
      <c r="A6" s="5" t="s">
        <v>15</v>
      </c>
      <c r="B6" s="7" t="s">
        <v>31</v>
      </c>
      <c r="C6" s="5" t="s">
        <v>17</v>
      </c>
      <c r="D6" s="5" t="s">
        <v>18</v>
      </c>
    </row>
    <row r="7" spans="1:14" x14ac:dyDescent="0.2">
      <c r="A7" s="5"/>
      <c r="B7" s="7" t="s">
        <v>32</v>
      </c>
      <c r="C7" s="5" t="s">
        <v>33</v>
      </c>
      <c r="D7" s="5" t="s">
        <v>64</v>
      </c>
    </row>
    <row r="8" spans="1:14" x14ac:dyDescent="0.2">
      <c r="A8" s="5"/>
      <c r="B8" s="5"/>
      <c r="C8" s="5"/>
      <c r="D8" s="5"/>
    </row>
    <row r="9" spans="1:14" x14ac:dyDescent="0.2">
      <c r="A9" s="5"/>
      <c r="B9" s="5"/>
      <c r="C9" s="5"/>
      <c r="D9" s="5"/>
    </row>
    <row r="10" spans="1:14" x14ac:dyDescent="0.2">
      <c r="A10" s="5"/>
      <c r="B10" s="5"/>
      <c r="C10" s="5"/>
      <c r="D10" s="5"/>
    </row>
  </sheetData>
  <mergeCells count="2">
    <mergeCell ref="A1:D1"/>
    <mergeCell ref="A2:K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I23"/>
  <sheetViews>
    <sheetView tabSelected="1" zoomScale="130" zoomScaleNormal="130" workbookViewId="0">
      <selection activeCell="B23" sqref="B23"/>
    </sheetView>
  </sheetViews>
  <sheetFormatPr baseColWidth="10" defaultRowHeight="14.25" x14ac:dyDescent="0.2"/>
  <cols>
    <col min="1" max="1" width="18" style="2" bestFit="1" customWidth="1"/>
    <col min="2" max="2" width="40.42578125" style="2" bestFit="1" customWidth="1"/>
    <col min="3" max="3" width="9.140625" style="2" bestFit="1" customWidth="1"/>
    <col min="4" max="4" width="7.28515625" style="2" bestFit="1" customWidth="1"/>
    <col min="5" max="5" width="10.5703125" style="2" bestFit="1" customWidth="1"/>
    <col min="6" max="6" width="12" style="2" bestFit="1" customWidth="1"/>
    <col min="7" max="7" width="50.5703125" style="2" bestFit="1" customWidth="1"/>
    <col min="8" max="16384" width="11.42578125" style="2"/>
  </cols>
  <sheetData>
    <row r="1" spans="1:9" ht="15" customHeight="1" x14ac:dyDescent="0.2">
      <c r="A1" s="60" t="s">
        <v>23</v>
      </c>
      <c r="B1" s="60"/>
      <c r="C1" s="60"/>
    </row>
    <row r="2" spans="1:9" x14ac:dyDescent="0.2">
      <c r="A2" s="107" t="s">
        <v>20</v>
      </c>
      <c r="B2" s="107"/>
      <c r="C2" s="107"/>
      <c r="D2" s="107"/>
      <c r="E2" s="107"/>
      <c r="F2" s="107"/>
      <c r="G2" s="107"/>
      <c r="H2" s="107"/>
      <c r="I2" s="107"/>
    </row>
    <row r="3" spans="1:9" ht="6.75" customHeight="1" x14ac:dyDescent="0.2">
      <c r="A3" s="18"/>
    </row>
    <row r="4" spans="1:9" ht="18" x14ac:dyDescent="0.25">
      <c r="A4" s="57" t="s">
        <v>29</v>
      </c>
      <c r="B4" s="57"/>
      <c r="D4" s="19"/>
      <c r="E4" s="20"/>
      <c r="F4" s="20"/>
      <c r="G4" s="20"/>
    </row>
    <row r="5" spans="1:9" ht="18" x14ac:dyDescent="0.25">
      <c r="A5" s="58" t="s">
        <v>21</v>
      </c>
      <c r="B5" s="59"/>
      <c r="C5" s="21"/>
      <c r="E5" s="20"/>
      <c r="F5" s="20"/>
      <c r="G5" s="20"/>
    </row>
    <row r="6" spans="1:9" ht="15.75" x14ac:dyDescent="0.25">
      <c r="A6" s="58" t="s">
        <v>22</v>
      </c>
      <c r="B6" s="59"/>
      <c r="C6" s="22"/>
      <c r="D6" s="22"/>
      <c r="G6" s="21"/>
    </row>
    <row r="7" spans="1:9" x14ac:dyDescent="0.2">
      <c r="B7" s="23"/>
      <c r="C7" s="4"/>
      <c r="D7" s="24"/>
      <c r="E7" s="24"/>
      <c r="F7" s="24"/>
    </row>
    <row r="8" spans="1:9" ht="15.75" x14ac:dyDescent="0.3">
      <c r="A8" s="4"/>
      <c r="B8" s="50" t="s">
        <v>49</v>
      </c>
      <c r="C8" s="51">
        <v>1.2</v>
      </c>
      <c r="D8" s="52" t="s">
        <v>26</v>
      </c>
      <c r="E8" s="53"/>
      <c r="F8" s="25"/>
      <c r="G8" s="4"/>
    </row>
    <row r="9" spans="1:9" ht="15.75" x14ac:dyDescent="0.3">
      <c r="A9" s="4"/>
      <c r="B9" s="50" t="s">
        <v>50</v>
      </c>
      <c r="C9" s="51">
        <v>0.8</v>
      </c>
      <c r="D9" s="52" t="s">
        <v>26</v>
      </c>
      <c r="E9" s="53"/>
      <c r="F9" s="25"/>
      <c r="G9" s="24"/>
    </row>
    <row r="10" spans="1:9" ht="15.75" x14ac:dyDescent="0.3">
      <c r="A10" s="4"/>
      <c r="B10" s="50" t="s">
        <v>51</v>
      </c>
      <c r="C10" s="51">
        <v>1.2</v>
      </c>
      <c r="D10" s="52" t="s">
        <v>26</v>
      </c>
      <c r="E10" s="53"/>
      <c r="F10" s="25"/>
    </row>
    <row r="11" spans="1:9" x14ac:dyDescent="0.2">
      <c r="A11" s="4"/>
      <c r="B11" s="50"/>
      <c r="C11" s="54"/>
      <c r="D11" s="53"/>
      <c r="E11" s="53"/>
      <c r="F11" s="25"/>
    </row>
    <row r="12" spans="1:9" x14ac:dyDescent="0.2">
      <c r="B12" s="50" t="s">
        <v>25</v>
      </c>
      <c r="C12" s="55">
        <v>0.8</v>
      </c>
      <c r="D12" s="52" t="s">
        <v>24</v>
      </c>
      <c r="E12" s="56"/>
      <c r="F12" s="17"/>
    </row>
    <row r="13" spans="1:9" x14ac:dyDescent="0.2">
      <c r="B13" s="50" t="s">
        <v>19</v>
      </c>
      <c r="C13" s="55">
        <v>10</v>
      </c>
      <c r="D13" s="52" t="s">
        <v>24</v>
      </c>
      <c r="E13" s="56"/>
      <c r="F13" s="17"/>
    </row>
    <row r="14" spans="1:9" x14ac:dyDescent="0.2">
      <c r="C14" s="17"/>
      <c r="D14" s="17"/>
      <c r="E14" s="17"/>
      <c r="F14" s="17"/>
    </row>
    <row r="15" spans="1:9" ht="27" customHeight="1" x14ac:dyDescent="0.2">
      <c r="A15" s="11"/>
      <c r="B15" s="28" t="s">
        <v>9</v>
      </c>
      <c r="C15" s="29" t="s">
        <v>28</v>
      </c>
      <c r="D15" s="30" t="s">
        <v>27</v>
      </c>
      <c r="E15" s="30" t="s">
        <v>8</v>
      </c>
      <c r="F15" s="31" t="s">
        <v>34</v>
      </c>
      <c r="G15" s="31" t="s">
        <v>30</v>
      </c>
    </row>
    <row r="16" spans="1:9" ht="15.75" x14ac:dyDescent="0.3">
      <c r="A16" s="12"/>
      <c r="B16" s="32" t="s">
        <v>40</v>
      </c>
      <c r="C16" s="33">
        <f>IF(ROUND((C13*2/3)/C10,1)&gt;8,8,ROUND((C13*2/3)/C10,1))</f>
        <v>5.6</v>
      </c>
      <c r="D16" s="34">
        <v>6</v>
      </c>
      <c r="E16" s="35">
        <v>0.5</v>
      </c>
      <c r="F16" s="35" t="s">
        <v>41</v>
      </c>
      <c r="G16" s="36" t="s">
        <v>42</v>
      </c>
    </row>
    <row r="17" spans="1:7" ht="15.75" x14ac:dyDescent="0.3">
      <c r="A17" s="13"/>
      <c r="B17" s="37" t="s">
        <v>43</v>
      </c>
      <c r="C17" s="38">
        <f>(C13*2/3)/C8</f>
        <v>5.5555555555555562</v>
      </c>
      <c r="D17" s="39">
        <v>6</v>
      </c>
      <c r="E17" s="40">
        <v>0.2</v>
      </c>
      <c r="F17" s="40" t="s">
        <v>5</v>
      </c>
      <c r="G17" s="41" t="s">
        <v>44</v>
      </c>
    </row>
    <row r="18" spans="1:7" ht="15.75" x14ac:dyDescent="0.3">
      <c r="A18" s="13"/>
      <c r="B18" s="42" t="s">
        <v>45</v>
      </c>
      <c r="C18" s="38">
        <f>((C13+C12)*2/3)/C9</f>
        <v>9</v>
      </c>
      <c r="D18" s="39">
        <v>9</v>
      </c>
      <c r="E18" s="43">
        <v>0.2</v>
      </c>
      <c r="F18" s="43" t="s">
        <v>5</v>
      </c>
      <c r="G18" s="44" t="s">
        <v>46</v>
      </c>
    </row>
    <row r="19" spans="1:7" ht="15.75" x14ac:dyDescent="0.3">
      <c r="A19" s="15"/>
      <c r="B19" s="45" t="s">
        <v>47</v>
      </c>
      <c r="C19" s="46">
        <f>(C12+C13)/C9</f>
        <v>13.5</v>
      </c>
      <c r="D19" s="47">
        <v>14</v>
      </c>
      <c r="E19" s="48">
        <v>0.2</v>
      </c>
      <c r="F19" s="48" t="s">
        <v>5</v>
      </c>
      <c r="G19" s="49" t="s">
        <v>48</v>
      </c>
    </row>
    <row r="20" spans="1:7" x14ac:dyDescent="0.2">
      <c r="C20" s="16"/>
      <c r="D20" s="17"/>
      <c r="E20" s="17"/>
      <c r="F20" s="17"/>
    </row>
    <row r="21" spans="1:7" x14ac:dyDescent="0.2">
      <c r="A21" s="26" t="s">
        <v>2</v>
      </c>
      <c r="C21" s="16"/>
      <c r="D21" s="17"/>
      <c r="E21" s="17"/>
      <c r="F21" s="17"/>
    </row>
    <row r="22" spans="1:7" x14ac:dyDescent="0.2">
      <c r="A22" s="10" t="s">
        <v>3</v>
      </c>
      <c r="C22" s="16"/>
      <c r="D22" s="17"/>
      <c r="E22" s="17"/>
      <c r="F22" s="17"/>
    </row>
    <row r="23" spans="1:7" x14ac:dyDescent="0.2">
      <c r="A23" s="27" t="s">
        <v>4</v>
      </c>
    </row>
  </sheetData>
  <mergeCells count="3">
    <mergeCell ref="A4:B4"/>
    <mergeCell ref="A2:I2"/>
    <mergeCell ref="A1:C1"/>
  </mergeCells>
  <pageMargins left="0.70866141732283472" right="0.70866141732283472" top="0.78740157480314965" bottom="0.78740157480314965" header="0.31496062992125984" footer="0.31496062992125984"/>
  <pageSetup paperSize="9" scale="68" orientation="landscape" r:id="rId1"/>
  <headerFooter>
    <oddHeader>&amp;L&amp;A&amp;R&amp;D</oddHeader>
    <oddFooter>&amp;L&amp;F&amp;RSeite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H36"/>
  <sheetViews>
    <sheetView zoomScale="115" zoomScaleNormal="115" workbookViewId="0">
      <selection activeCell="G26" sqref="G26"/>
    </sheetView>
  </sheetViews>
  <sheetFormatPr baseColWidth="10" defaultRowHeight="14.25" x14ac:dyDescent="0.2"/>
  <cols>
    <col min="1" max="1" width="18" style="2" bestFit="1" customWidth="1"/>
    <col min="2" max="2" width="40.85546875" style="2" bestFit="1" customWidth="1"/>
    <col min="3" max="3" width="9.140625" style="2" bestFit="1" customWidth="1"/>
    <col min="4" max="4" width="7.28515625" style="2" bestFit="1" customWidth="1"/>
    <col min="5" max="5" width="10.5703125" style="2" bestFit="1" customWidth="1"/>
    <col min="6" max="6" width="12" style="2" bestFit="1" customWidth="1"/>
    <col min="7" max="7" width="77.28515625" style="2" bestFit="1" customWidth="1"/>
    <col min="8" max="16384" width="11.42578125" style="2"/>
  </cols>
  <sheetData>
    <row r="1" spans="1:7" x14ac:dyDescent="0.2">
      <c r="A1" s="60" t="s">
        <v>23</v>
      </c>
      <c r="B1" s="60"/>
    </row>
    <row r="2" spans="1:7" x14ac:dyDescent="0.2">
      <c r="A2" s="107" t="s">
        <v>20</v>
      </c>
      <c r="B2" s="107"/>
      <c r="C2" s="107"/>
      <c r="D2" s="107"/>
      <c r="E2" s="107"/>
      <c r="F2" s="107"/>
      <c r="G2" s="107"/>
    </row>
    <row r="3" spans="1:7" ht="6.75" customHeight="1" x14ac:dyDescent="0.2">
      <c r="A3" s="18"/>
    </row>
    <row r="4" spans="1:7" ht="18" x14ac:dyDescent="0.25">
      <c r="A4" s="57" t="s">
        <v>7</v>
      </c>
      <c r="B4" s="57"/>
      <c r="D4" s="19"/>
      <c r="E4" s="20"/>
      <c r="F4" s="20"/>
      <c r="G4" s="20"/>
    </row>
    <row r="5" spans="1:7" ht="15.75" x14ac:dyDescent="0.25">
      <c r="A5" s="58" t="s">
        <v>21</v>
      </c>
      <c r="B5" s="59"/>
      <c r="C5" s="21"/>
      <c r="E5" s="62"/>
      <c r="F5" s="62"/>
      <c r="G5" s="62"/>
    </row>
    <row r="6" spans="1:7" ht="15.75" x14ac:dyDescent="0.25">
      <c r="A6" s="58" t="s">
        <v>22</v>
      </c>
      <c r="B6" s="59"/>
      <c r="C6" s="22"/>
      <c r="D6" s="22"/>
      <c r="E6" s="61"/>
      <c r="F6" s="61"/>
      <c r="G6" s="63"/>
    </row>
    <row r="7" spans="1:7" x14ac:dyDescent="0.2">
      <c r="A7" s="61"/>
      <c r="B7" s="50"/>
      <c r="C7" s="9"/>
      <c r="D7" s="61"/>
      <c r="E7" s="61"/>
      <c r="F7" s="61"/>
      <c r="G7" s="61"/>
    </row>
    <row r="8" spans="1:7" ht="15.75" x14ac:dyDescent="0.3">
      <c r="A8" s="9"/>
      <c r="B8" s="50" t="s">
        <v>49</v>
      </c>
      <c r="C8" s="54">
        <v>1.2</v>
      </c>
      <c r="D8" s="64" t="s">
        <v>26</v>
      </c>
      <c r="E8" s="9"/>
      <c r="F8" s="9"/>
      <c r="G8" s="9"/>
    </row>
    <row r="9" spans="1:7" ht="15.75" x14ac:dyDescent="0.3">
      <c r="A9" s="9"/>
      <c r="B9" s="50" t="s">
        <v>50</v>
      </c>
      <c r="C9" s="54">
        <v>0.8</v>
      </c>
      <c r="D9" s="64" t="s">
        <v>26</v>
      </c>
      <c r="E9" s="9"/>
      <c r="F9" s="9"/>
      <c r="G9" s="9"/>
    </row>
    <row r="10" spans="1:7" ht="15.75" x14ac:dyDescent="0.3">
      <c r="A10" s="9"/>
      <c r="B10" s="50" t="s">
        <v>51</v>
      </c>
      <c r="C10" s="54">
        <v>1.2</v>
      </c>
      <c r="D10" s="64" t="s">
        <v>26</v>
      </c>
      <c r="E10" s="61"/>
      <c r="F10" s="61"/>
      <c r="G10" s="61"/>
    </row>
    <row r="11" spans="1:7" ht="13.5" customHeight="1" x14ac:dyDescent="0.2">
      <c r="A11" s="61"/>
      <c r="B11" s="50"/>
      <c r="C11" s="61"/>
      <c r="D11" s="64"/>
      <c r="E11" s="61"/>
      <c r="F11" s="61"/>
      <c r="G11" s="61"/>
    </row>
    <row r="12" spans="1:7" x14ac:dyDescent="0.2">
      <c r="A12" s="61"/>
      <c r="B12" s="50" t="s">
        <v>25</v>
      </c>
      <c r="C12" s="55">
        <v>0.8</v>
      </c>
      <c r="D12" s="64" t="s">
        <v>24</v>
      </c>
      <c r="E12" s="61"/>
      <c r="F12" s="61"/>
      <c r="G12" s="61"/>
    </row>
    <row r="13" spans="1:7" x14ac:dyDescent="0.2">
      <c r="A13" s="61"/>
      <c r="B13" s="50" t="s">
        <v>0</v>
      </c>
      <c r="C13" s="55">
        <v>6.8</v>
      </c>
      <c r="D13" s="64" t="s">
        <v>24</v>
      </c>
      <c r="E13" s="61"/>
      <c r="F13" s="61"/>
      <c r="G13" s="61"/>
    </row>
    <row r="14" spans="1:7" x14ac:dyDescent="0.2">
      <c r="A14" s="61"/>
      <c r="B14" s="50" t="s">
        <v>6</v>
      </c>
      <c r="C14" s="55">
        <v>2</v>
      </c>
      <c r="D14" s="64" t="s">
        <v>24</v>
      </c>
      <c r="E14" s="61"/>
      <c r="F14" s="61"/>
      <c r="G14" s="61"/>
    </row>
    <row r="15" spans="1:7" x14ac:dyDescent="0.2">
      <c r="A15" s="61"/>
      <c r="B15" s="50" t="s">
        <v>1</v>
      </c>
      <c r="C15" s="55">
        <v>6</v>
      </c>
      <c r="D15" s="64" t="s">
        <v>24</v>
      </c>
      <c r="E15" s="9"/>
      <c r="F15" s="9"/>
      <c r="G15" s="9"/>
    </row>
    <row r="16" spans="1:7" ht="15" customHeight="1" x14ac:dyDescent="0.2">
      <c r="A16" s="61"/>
      <c r="C16" s="17"/>
      <c r="E16" s="61"/>
      <c r="F16" s="61"/>
      <c r="G16" s="61"/>
    </row>
    <row r="17" spans="1:8" ht="30" customHeight="1" x14ac:dyDescent="0.2">
      <c r="A17" s="65"/>
      <c r="B17" s="66"/>
      <c r="C17" s="67" t="s">
        <v>28</v>
      </c>
      <c r="D17" s="68" t="s">
        <v>27</v>
      </c>
      <c r="E17" s="68" t="s">
        <v>10</v>
      </c>
      <c r="F17" s="69" t="s">
        <v>34</v>
      </c>
      <c r="G17" s="70" t="s">
        <v>30</v>
      </c>
    </row>
    <row r="18" spans="1:8" ht="15.75" customHeight="1" x14ac:dyDescent="0.2">
      <c r="A18" s="65"/>
      <c r="B18" s="71" t="s">
        <v>11</v>
      </c>
      <c r="C18" s="67"/>
      <c r="D18" s="68"/>
      <c r="E18" s="68"/>
      <c r="F18" s="69"/>
      <c r="G18" s="72"/>
    </row>
    <row r="19" spans="1:8" ht="16.5" customHeight="1" x14ac:dyDescent="0.2">
      <c r="A19" s="73"/>
      <c r="B19" s="74" t="s">
        <v>9</v>
      </c>
      <c r="C19" s="75"/>
      <c r="D19" s="76"/>
      <c r="E19" s="76"/>
      <c r="F19" s="77"/>
      <c r="G19" s="78"/>
    </row>
    <row r="20" spans="1:8" ht="15.75" x14ac:dyDescent="0.3">
      <c r="A20" s="79"/>
      <c r="B20" s="32" t="s">
        <v>40</v>
      </c>
      <c r="C20" s="80">
        <f>IF(ROUND((C13*2/3)/C10,1)&gt;8,8,ROUND((C13*2/3)/C10,1))</f>
        <v>3.8</v>
      </c>
      <c r="D20" s="81">
        <v>4</v>
      </c>
      <c r="E20" s="77">
        <v>0.5</v>
      </c>
      <c r="F20" s="77" t="s">
        <v>41</v>
      </c>
      <c r="G20" s="82" t="s">
        <v>52</v>
      </c>
    </row>
    <row r="21" spans="1:8" ht="15.75" x14ac:dyDescent="0.3">
      <c r="A21" s="83"/>
      <c r="B21" s="45" t="s">
        <v>53</v>
      </c>
      <c r="C21" s="84">
        <f>(C13*2/3)/C8</f>
        <v>3.7777777777777777</v>
      </c>
      <c r="D21" s="85">
        <v>5</v>
      </c>
      <c r="E21" s="86">
        <v>0.2</v>
      </c>
      <c r="F21" s="86" t="s">
        <v>5</v>
      </c>
      <c r="G21" s="87" t="s">
        <v>54</v>
      </c>
      <c r="H21" s="14"/>
    </row>
    <row r="22" spans="1:8" ht="9" customHeight="1" x14ac:dyDescent="0.2">
      <c r="A22" s="73"/>
      <c r="B22" s="32"/>
      <c r="C22" s="88"/>
      <c r="D22" s="89"/>
      <c r="E22" s="90"/>
      <c r="F22" s="90"/>
      <c r="G22" s="91"/>
      <c r="H22" s="14"/>
    </row>
    <row r="23" spans="1:8" ht="15" customHeight="1" x14ac:dyDescent="0.2">
      <c r="A23" s="65"/>
      <c r="B23" s="92" t="s">
        <v>1</v>
      </c>
      <c r="C23" s="93"/>
      <c r="D23" s="70"/>
      <c r="E23" s="69"/>
      <c r="F23" s="69"/>
      <c r="G23" s="94"/>
      <c r="H23" s="14"/>
    </row>
    <row r="24" spans="1:8" ht="16.5" customHeight="1" x14ac:dyDescent="0.2">
      <c r="A24" s="73"/>
      <c r="B24" s="74" t="s">
        <v>9</v>
      </c>
      <c r="C24" s="75"/>
      <c r="D24" s="76"/>
      <c r="E24" s="76"/>
      <c r="F24" s="77"/>
      <c r="G24" s="78"/>
    </row>
    <row r="25" spans="1:8" ht="15" customHeight="1" x14ac:dyDescent="0.3">
      <c r="A25" s="95"/>
      <c r="B25" s="32" t="s">
        <v>40</v>
      </c>
      <c r="C25" s="80">
        <f>IF(ROUND((C15*2/3)/C10,1)&gt;8,8,ROUND((C15*2/3)/C10,1))</f>
        <v>3.3</v>
      </c>
      <c r="D25" s="81">
        <v>3</v>
      </c>
      <c r="E25" s="77">
        <v>0.5</v>
      </c>
      <c r="F25" s="77" t="s">
        <v>41</v>
      </c>
      <c r="G25" s="82" t="s">
        <v>55</v>
      </c>
    </row>
    <row r="26" spans="1:8" ht="15.75" x14ac:dyDescent="0.3">
      <c r="A26" s="96"/>
      <c r="B26" s="45" t="s">
        <v>56</v>
      </c>
      <c r="C26" s="84">
        <f>(C15*2/3)/C8</f>
        <v>3.3333333333333335</v>
      </c>
      <c r="D26" s="85">
        <v>5</v>
      </c>
      <c r="E26" s="86">
        <v>0.2</v>
      </c>
      <c r="F26" s="86" t="s">
        <v>5</v>
      </c>
      <c r="G26" s="87" t="s">
        <v>57</v>
      </c>
    </row>
    <row r="27" spans="1:8" ht="9" customHeight="1" x14ac:dyDescent="0.2">
      <c r="A27" s="97"/>
      <c r="B27" s="98"/>
      <c r="C27" s="88"/>
      <c r="D27" s="89"/>
      <c r="E27" s="90"/>
      <c r="F27" s="90"/>
      <c r="G27" s="91"/>
    </row>
    <row r="28" spans="1:8" ht="24" customHeight="1" x14ac:dyDescent="0.2">
      <c r="A28" s="99"/>
      <c r="B28" s="100" t="s">
        <v>58</v>
      </c>
      <c r="C28" s="101">
        <f>(C13+C14+(C15*1/3))/C8</f>
        <v>9.0000000000000018</v>
      </c>
      <c r="D28" s="102">
        <v>9</v>
      </c>
      <c r="E28" s="103">
        <v>0.2</v>
      </c>
      <c r="F28" s="103"/>
      <c r="G28" s="111" t="s">
        <v>59</v>
      </c>
    </row>
    <row r="29" spans="1:8" ht="9" customHeight="1" x14ac:dyDescent="0.2">
      <c r="A29" s="97"/>
      <c r="B29" s="32"/>
      <c r="C29" s="88"/>
      <c r="D29" s="89"/>
      <c r="E29" s="90"/>
      <c r="F29" s="90"/>
      <c r="G29" s="91"/>
    </row>
    <row r="30" spans="1:8" ht="24" customHeight="1" x14ac:dyDescent="0.2">
      <c r="A30" s="99"/>
      <c r="B30" s="104" t="s">
        <v>60</v>
      </c>
      <c r="C30" s="101">
        <f>(C12+C13+C14+(C15*1/3))/C9</f>
        <v>14.499999999999998</v>
      </c>
      <c r="D30" s="102">
        <v>15</v>
      </c>
      <c r="E30" s="103">
        <v>0.2</v>
      </c>
      <c r="F30" s="103"/>
      <c r="G30" s="111" t="s">
        <v>61</v>
      </c>
    </row>
    <row r="31" spans="1:8" ht="9" customHeight="1" x14ac:dyDescent="0.2">
      <c r="A31" s="97"/>
      <c r="B31" s="105"/>
      <c r="C31" s="88"/>
      <c r="D31" s="89"/>
      <c r="E31" s="90"/>
      <c r="F31" s="90"/>
      <c r="G31" s="91"/>
    </row>
    <row r="32" spans="1:8" ht="23.25" customHeight="1" x14ac:dyDescent="0.2">
      <c r="A32" s="99"/>
      <c r="B32" s="104" t="s">
        <v>62</v>
      </c>
      <c r="C32" s="101">
        <f>(C12+C13+C14+C15)/C9</f>
        <v>19.5</v>
      </c>
      <c r="D32" s="102">
        <v>20</v>
      </c>
      <c r="E32" s="103">
        <v>0.2</v>
      </c>
      <c r="F32" s="103" t="s">
        <v>5</v>
      </c>
      <c r="G32" s="110" t="s">
        <v>63</v>
      </c>
    </row>
    <row r="33" spans="1:7" x14ac:dyDescent="0.2">
      <c r="A33" s="61"/>
      <c r="B33" s="61"/>
      <c r="C33" s="106"/>
      <c r="D33" s="61"/>
      <c r="E33" s="63"/>
      <c r="F33" s="63"/>
      <c r="G33" s="1" t="s">
        <v>35</v>
      </c>
    </row>
    <row r="34" spans="1:7" x14ac:dyDescent="0.2">
      <c r="A34" s="26" t="s">
        <v>2</v>
      </c>
      <c r="B34" s="61"/>
      <c r="C34" s="106"/>
      <c r="D34" s="61"/>
      <c r="E34" s="61"/>
      <c r="F34" s="61"/>
      <c r="G34" s="61"/>
    </row>
    <row r="35" spans="1:7" x14ac:dyDescent="0.2">
      <c r="A35" s="10" t="s">
        <v>3</v>
      </c>
      <c r="B35" s="61"/>
      <c r="C35" s="106"/>
      <c r="D35" s="61"/>
      <c r="E35" s="61"/>
      <c r="F35" s="61"/>
      <c r="G35" s="61"/>
    </row>
    <row r="36" spans="1:7" x14ac:dyDescent="0.2">
      <c r="A36" s="27" t="s">
        <v>4</v>
      </c>
      <c r="B36" s="61"/>
      <c r="C36" s="61"/>
      <c r="D36" s="61"/>
      <c r="E36" s="61"/>
      <c r="F36" s="61"/>
      <c r="G36" s="61"/>
    </row>
  </sheetData>
  <mergeCells count="3">
    <mergeCell ref="A4:B4"/>
    <mergeCell ref="A1:B1"/>
    <mergeCell ref="A2:G2"/>
  </mergeCells>
  <pageMargins left="0.70866141732283472" right="0.70866141732283472" top="0.78740157480314965" bottom="0.78740157480314965" header="0.31496062992125984" footer="0.31496062992125984"/>
  <pageSetup paperSize="9" scale="60" orientation="landscape" horizontalDpi="300" verticalDpi="300" r:id="rId1"/>
  <headerFooter>
    <oddHeader>&amp;L&amp;A&amp;R&amp;D</oddHeader>
    <oddFooter>&amp;L&amp;F&amp;RSeite &amp;P</oddFooter>
  </headerFooter>
  <colBreaks count="1" manualBreakCount="1">
    <brk id="7" min="3" max="38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13F14C7BB8974B8129125C6A9275F4" ma:contentTypeVersion="1" ma:contentTypeDescription="Ein neues Dokument erstellen." ma:contentTypeScope="" ma:versionID="6b9c71015ffcea2d7a744750d05793a6">
  <xsd:schema xmlns:xsd="http://www.w3.org/2001/XMLSchema" xmlns:xs="http://www.w3.org/2001/XMLSchema" xmlns:p="http://schemas.microsoft.com/office/2006/metadata/properties" xmlns:ns2="749a2a51-287e-4924-b220-4460370671f8" targetNamespace="http://schemas.microsoft.com/office/2006/metadata/properties" ma:root="true" ma:fieldsID="9d36979876d2a0d5a74523a26d8349e7" ns2:_="">
    <xsd:import namespace="749a2a51-287e-4924-b220-4460370671f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9a2a51-287e-4924-b220-4460370671f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87335B-12D3-4538-85C8-CB6D12F1902D}"/>
</file>

<file path=customXml/itemProps2.xml><?xml version="1.0" encoding="utf-8"?>
<ds:datastoreItem xmlns:ds="http://schemas.openxmlformats.org/officeDocument/2006/customXml" ds:itemID="{BFB18EAA-ECAA-4B57-9C4D-E436609235A5}"/>
</file>

<file path=customXml/itemProps3.xml><?xml version="1.0" encoding="utf-8"?>
<ds:datastoreItem xmlns:ds="http://schemas.openxmlformats.org/officeDocument/2006/customXml" ds:itemID="{30567828-D8FD-4F57-89DD-8F129823623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Titel</vt:lpstr>
      <vt:lpstr>ohne Schutzinsel</vt:lpstr>
      <vt:lpstr>mit Schutzinsel</vt:lpstr>
      <vt:lpstr>'mit Schutzinsel'!Druckbereich</vt:lpstr>
      <vt:lpstr>'ohne Schutzinsel'!Druckbereich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Karl-Heinz</dc:creator>
  <cp:lastModifiedBy>Kollascheck Chris, TVS TAB</cp:lastModifiedBy>
  <cp:lastPrinted>2016-06-02T10:02:16Z</cp:lastPrinted>
  <dcterms:created xsi:type="dcterms:W3CDTF">2012-09-30T21:09:52Z</dcterms:created>
  <dcterms:modified xsi:type="dcterms:W3CDTF">2020-06-16T14:09:01Z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0x0101005513F14C7BB8974B8129125C6A9275F4</vt:lpwstr>
  </property>
</Properties>
</file>