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bernch-my.sharepoint.com/personal/martin_rosser_bern_ch/Documents/Desktop/"/>
    </mc:Choice>
  </mc:AlternateContent>
  <xr:revisionPtr revIDLastSave="0" documentId="8_{937EC42E-568C-41A3-89CB-5B57D83457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.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6" i="6" l="1"/>
  <c r="AE46" i="6" s="1"/>
  <c r="AF46" i="6" s="1"/>
  <c r="G46" i="6" s="1"/>
  <c r="AD46" i="6"/>
  <c r="AG46" i="6"/>
  <c r="AI46" i="6" s="1"/>
  <c r="Q46" i="6" s="1"/>
  <c r="AC26" i="6"/>
  <c r="AD26" i="6"/>
  <c r="AE26" i="6" s="1"/>
  <c r="AF26" i="6" s="1"/>
  <c r="G26" i="6" s="1"/>
  <c r="AG26" i="6"/>
  <c r="AI26" i="6" s="1"/>
  <c r="Q26" i="6" s="1"/>
  <c r="AC39" i="6"/>
  <c r="AD39" i="6"/>
  <c r="AG39" i="6"/>
  <c r="AI39" i="6" s="1"/>
  <c r="Q39" i="6" s="1"/>
  <c r="AC40" i="6"/>
  <c r="AD40" i="6"/>
  <c r="AG40" i="6"/>
  <c r="AI40" i="6" s="1"/>
  <c r="Q40" i="6" s="1"/>
  <c r="AC18" i="6"/>
  <c r="AD18" i="6"/>
  <c r="AG18" i="6"/>
  <c r="AI18" i="6" s="1"/>
  <c r="Q18" i="6" s="1"/>
  <c r="AC19" i="6"/>
  <c r="AD19" i="6"/>
  <c r="AE19" i="6"/>
  <c r="AF19" i="6" s="1"/>
  <c r="G19" i="6" s="1"/>
  <c r="AG19" i="6"/>
  <c r="AI19" i="6" s="1"/>
  <c r="Q19" i="6" s="1"/>
  <c r="J46" i="6" l="1"/>
  <c r="AJ46" i="6" s="1"/>
  <c r="X46" i="6" s="1"/>
  <c r="J26" i="6"/>
  <c r="AE40" i="6"/>
  <c r="AF40" i="6" s="1"/>
  <c r="G40" i="6" s="1"/>
  <c r="J40" i="6" s="1"/>
  <c r="AJ40" i="6" s="1"/>
  <c r="X40" i="6" s="1"/>
  <c r="AE18" i="6"/>
  <c r="AF18" i="6" s="1"/>
  <c r="G18" i="6" s="1"/>
  <c r="J18" i="6" s="1"/>
  <c r="AJ18" i="6" s="1"/>
  <c r="X18" i="6" s="1"/>
  <c r="AE39" i="6"/>
  <c r="AF39" i="6" s="1"/>
  <c r="G39" i="6" s="1"/>
  <c r="J39" i="6" s="1"/>
  <c r="AJ39" i="6" s="1"/>
  <c r="X39" i="6" s="1"/>
  <c r="J19" i="6"/>
  <c r="AJ19" i="6" s="1"/>
  <c r="X19" i="6" s="1"/>
  <c r="AC36" i="6"/>
  <c r="AD36" i="6"/>
  <c r="AG36" i="6"/>
  <c r="AI36" i="6" s="1"/>
  <c r="Q36" i="6" s="1"/>
  <c r="AC37" i="6"/>
  <c r="AD37" i="6"/>
  <c r="AG37" i="6"/>
  <c r="AI37" i="6" s="1"/>
  <c r="Q37" i="6" s="1"/>
  <c r="AC38" i="6"/>
  <c r="AD38" i="6"/>
  <c r="AG38" i="6"/>
  <c r="AI38" i="6" s="1"/>
  <c r="Q38" i="6" s="1"/>
  <c r="AC41" i="6"/>
  <c r="AD41" i="6"/>
  <c r="AG41" i="6"/>
  <c r="AI41" i="6" s="1"/>
  <c r="Q41" i="6" s="1"/>
  <c r="AC42" i="6"/>
  <c r="AD42" i="6"/>
  <c r="AG42" i="6"/>
  <c r="AI42" i="6" s="1"/>
  <c r="Q42" i="6" s="1"/>
  <c r="AC43" i="6"/>
  <c r="AD43" i="6"/>
  <c r="AG43" i="6"/>
  <c r="AI43" i="6" s="1"/>
  <c r="Q43" i="6" s="1"/>
  <c r="AC44" i="6"/>
  <c r="AD44" i="6"/>
  <c r="AG44" i="6"/>
  <c r="AI44" i="6" s="1"/>
  <c r="Q44" i="6" s="1"/>
  <c r="AC45" i="6"/>
  <c r="AD45" i="6"/>
  <c r="AG45" i="6"/>
  <c r="AI45" i="6" s="1"/>
  <c r="Q45" i="6" s="1"/>
  <c r="AC47" i="6"/>
  <c r="AD47" i="6"/>
  <c r="AG47" i="6"/>
  <c r="AI47" i="6" s="1"/>
  <c r="Q47" i="6" s="1"/>
  <c r="AC16" i="6"/>
  <c r="AD16" i="6"/>
  <c r="AG16" i="6"/>
  <c r="AI16" i="6" s="1"/>
  <c r="Q16" i="6" s="1"/>
  <c r="AC17" i="6"/>
  <c r="AD17" i="6"/>
  <c r="AG17" i="6"/>
  <c r="AI17" i="6" s="1"/>
  <c r="Q17" i="6" s="1"/>
  <c r="AC20" i="6"/>
  <c r="AD20" i="6"/>
  <c r="AG20" i="6"/>
  <c r="AI20" i="6" s="1"/>
  <c r="Q20" i="6" s="1"/>
  <c r="AC21" i="6"/>
  <c r="AD21" i="6"/>
  <c r="AG21" i="6"/>
  <c r="AI21" i="6" s="1"/>
  <c r="Q21" i="6" s="1"/>
  <c r="AC22" i="6"/>
  <c r="AD22" i="6"/>
  <c r="AG22" i="6"/>
  <c r="AI22" i="6" s="1"/>
  <c r="Q22" i="6" s="1"/>
  <c r="AC23" i="6"/>
  <c r="AD23" i="6"/>
  <c r="AG23" i="6"/>
  <c r="AI23" i="6" s="1"/>
  <c r="Q23" i="6" s="1"/>
  <c r="AC24" i="6"/>
  <c r="AD24" i="6"/>
  <c r="AG24" i="6"/>
  <c r="AI24" i="6" s="1"/>
  <c r="Q24" i="6" s="1"/>
  <c r="AC25" i="6"/>
  <c r="AD25" i="6"/>
  <c r="AG25" i="6"/>
  <c r="AI25" i="6" s="1"/>
  <c r="Q25" i="6" s="1"/>
  <c r="AC27" i="6"/>
  <c r="AD27" i="6"/>
  <c r="AG27" i="6"/>
  <c r="AI27" i="6" s="1"/>
  <c r="Q27" i="6" s="1"/>
  <c r="AG35" i="6"/>
  <c r="AI35" i="6" s="1"/>
  <c r="Q35" i="6" s="1"/>
  <c r="AD35" i="6"/>
  <c r="AC35" i="6"/>
  <c r="AG15" i="6"/>
  <c r="AI15" i="6" s="1"/>
  <c r="Q15" i="6" s="1"/>
  <c r="AC15" i="6"/>
  <c r="AD15" i="6"/>
  <c r="AJ26" i="6" l="1"/>
  <c r="X26" i="6" s="1"/>
  <c r="AE42" i="6"/>
  <c r="AF42" i="6" s="1"/>
  <c r="G42" i="6" s="1"/>
  <c r="J42" i="6" s="1"/>
  <c r="AJ42" i="6" s="1"/>
  <c r="X42" i="6" s="1"/>
  <c r="AE38" i="6"/>
  <c r="AF38" i="6" s="1"/>
  <c r="G38" i="6" s="1"/>
  <c r="J38" i="6" s="1"/>
  <c r="AJ38" i="6" s="1"/>
  <c r="X38" i="6" s="1"/>
  <c r="AE23" i="6"/>
  <c r="AF23" i="6" s="1"/>
  <c r="G23" i="6" s="1"/>
  <c r="J23" i="6" s="1"/>
  <c r="AJ23" i="6" s="1"/>
  <c r="X23" i="6" s="1"/>
  <c r="AE25" i="6"/>
  <c r="AF25" i="6" s="1"/>
  <c r="G25" i="6" s="1"/>
  <c r="J25" i="6" s="1"/>
  <c r="AJ25" i="6" s="1"/>
  <c r="X25" i="6" s="1"/>
  <c r="AE47" i="6"/>
  <c r="AF47" i="6" s="1"/>
  <c r="G47" i="6" s="1"/>
  <c r="J47" i="6" s="1"/>
  <c r="AJ47" i="6" s="1"/>
  <c r="X47" i="6" s="1"/>
  <c r="AE37" i="6"/>
  <c r="AF37" i="6" s="1"/>
  <c r="G37" i="6" s="1"/>
  <c r="J37" i="6" s="1"/>
  <c r="AJ37" i="6" s="1"/>
  <c r="X37" i="6" s="1"/>
  <c r="AE17" i="6"/>
  <c r="AF17" i="6" s="1"/>
  <c r="G17" i="6" s="1"/>
  <c r="J17" i="6" s="1"/>
  <c r="AJ17" i="6" s="1"/>
  <c r="X17" i="6" s="1"/>
  <c r="AE36" i="6"/>
  <c r="AF36" i="6" s="1"/>
  <c r="G36" i="6" s="1"/>
  <c r="J36" i="6" s="1"/>
  <c r="AJ36" i="6" s="1"/>
  <c r="X36" i="6" s="1"/>
  <c r="AE16" i="6"/>
  <c r="AF16" i="6" s="1"/>
  <c r="G16" i="6" s="1"/>
  <c r="J16" i="6" s="1"/>
  <c r="AJ16" i="6" s="1"/>
  <c r="X16" i="6" s="1"/>
  <c r="AE20" i="6"/>
  <c r="AF20" i="6" s="1"/>
  <c r="G20" i="6" s="1"/>
  <c r="J20" i="6" s="1"/>
  <c r="AJ20" i="6" s="1"/>
  <c r="X20" i="6" s="1"/>
  <c r="AE27" i="6"/>
  <c r="AF27" i="6" s="1"/>
  <c r="G27" i="6" s="1"/>
  <c r="J27" i="6" s="1"/>
  <c r="AJ27" i="6" s="1"/>
  <c r="X27" i="6" s="1"/>
  <c r="AE24" i="6"/>
  <c r="AF24" i="6" s="1"/>
  <c r="G24" i="6" s="1"/>
  <c r="J24" i="6" s="1"/>
  <c r="AJ24" i="6" s="1"/>
  <c r="X24" i="6" s="1"/>
  <c r="AE22" i="6"/>
  <c r="AF22" i="6" s="1"/>
  <c r="G22" i="6" s="1"/>
  <c r="J22" i="6" s="1"/>
  <c r="AJ22" i="6" s="1"/>
  <c r="X22" i="6" s="1"/>
  <c r="AE44" i="6"/>
  <c r="AF44" i="6" s="1"/>
  <c r="G44" i="6" s="1"/>
  <c r="J44" i="6" s="1"/>
  <c r="AJ44" i="6" s="1"/>
  <c r="X44" i="6" s="1"/>
  <c r="AE21" i="6"/>
  <c r="AF21" i="6" s="1"/>
  <c r="G21" i="6" s="1"/>
  <c r="J21" i="6" s="1"/>
  <c r="AJ21" i="6" s="1"/>
  <c r="X21" i="6" s="1"/>
  <c r="AE43" i="6"/>
  <c r="AF43" i="6" s="1"/>
  <c r="G43" i="6" s="1"/>
  <c r="J43" i="6" s="1"/>
  <c r="AJ43" i="6" s="1"/>
  <c r="X43" i="6" s="1"/>
  <c r="AE41" i="6"/>
  <c r="AF41" i="6" s="1"/>
  <c r="G41" i="6" s="1"/>
  <c r="J41" i="6" s="1"/>
  <c r="AJ41" i="6" s="1"/>
  <c r="X41" i="6" s="1"/>
  <c r="AE45" i="6"/>
  <c r="AF45" i="6" s="1"/>
  <c r="G45" i="6" s="1"/>
  <c r="J45" i="6" s="1"/>
  <c r="AJ45" i="6" s="1"/>
  <c r="X45" i="6" s="1"/>
  <c r="AE15" i="6"/>
  <c r="AF15" i="6" s="1"/>
  <c r="G15" i="6" s="1"/>
  <c r="J15" i="6" s="1"/>
  <c r="AJ15" i="6" s="1"/>
  <c r="AE35" i="6"/>
  <c r="AF35" i="6" s="1"/>
  <c r="G35" i="6" s="1"/>
  <c r="J35" i="6" l="1"/>
  <c r="AJ35" i="6" s="1"/>
  <c r="X35" i="6" s="1"/>
  <c r="X15" i="6"/>
</calcChain>
</file>

<file path=xl/sharedStrings.xml><?xml version="1.0" encoding="utf-8"?>
<sst xmlns="http://schemas.openxmlformats.org/spreadsheetml/2006/main" count="89" uniqueCount="55">
  <si>
    <t>BK-Nr..</t>
  </si>
  <si>
    <t>PLZ / Gemeinde</t>
  </si>
  <si>
    <t>Strasse / Nr.</t>
  </si>
  <si>
    <t xml:space="preserve">Parzelle(n): </t>
  </si>
  <si>
    <t>Baurecht-Nr.(n):</t>
  </si>
  <si>
    <t>Datum:</t>
  </si>
  <si>
    <t>Eigentümer / Bauherrschaft:</t>
  </si>
  <si>
    <t>Kreis:</t>
  </si>
  <si>
    <t>m²</t>
  </si>
  <si>
    <t>Fläche</t>
  </si>
  <si>
    <t>Abschnitt</t>
  </si>
  <si>
    <t>Länge</t>
  </si>
  <si>
    <t>erfüllt</t>
  </si>
  <si>
    <t>Haltung Nr.:</t>
  </si>
  <si>
    <t>m</t>
  </si>
  <si>
    <t>mm</t>
  </si>
  <si>
    <t>Liter</t>
  </si>
  <si>
    <t>π</t>
  </si>
  <si>
    <t>Umfang</t>
  </si>
  <si>
    <t>Rohrweite</t>
  </si>
  <si>
    <t>benetzte Fläche</t>
  </si>
  <si>
    <t>effektiver Wasserverlust</t>
  </si>
  <si>
    <t>Ø</t>
  </si>
  <si>
    <t>Δ /h</t>
  </si>
  <si>
    <t>30 min.</t>
  </si>
  <si>
    <t>Wassersäule</t>
  </si>
  <si>
    <t>k</t>
  </si>
  <si>
    <t>W</t>
  </si>
  <si>
    <t>JA / NEIN</t>
  </si>
  <si>
    <t>zulässiger Wasserverlust</t>
  </si>
  <si>
    <r>
      <t>k</t>
    </r>
    <r>
      <rPr>
        <vertAlign val="superscript"/>
        <sz val="6"/>
        <color theme="1"/>
        <rFont val="Arial"/>
        <family val="2"/>
      </rPr>
      <t xml:space="preserve"> 2</t>
    </r>
    <r>
      <rPr>
        <b/>
        <vertAlign val="superscript"/>
        <sz val="6"/>
        <color theme="1"/>
        <rFont val="Arial"/>
        <family val="2"/>
      </rPr>
      <t>)</t>
    </r>
  </si>
  <si>
    <r>
      <rPr>
        <b/>
        <vertAlign val="superscript"/>
        <sz val="6"/>
        <color theme="1"/>
        <rFont val="Arial"/>
        <family val="2"/>
      </rPr>
      <t>2)</t>
    </r>
    <r>
      <rPr>
        <b/>
        <sz val="8"/>
        <color theme="1"/>
        <rFont val="Arial"/>
        <family val="2"/>
      </rPr>
      <t xml:space="preserve"> k = Korrekturwert</t>
    </r>
  </si>
  <si>
    <t>Rohrleitungen</t>
  </si>
  <si>
    <t>l/m² in 30 Minuten</t>
  </si>
  <si>
    <t>Schachtbauwerke</t>
  </si>
  <si>
    <t>Zulässige Wasserzugabe:</t>
  </si>
  <si>
    <t>Prüfungsdauer:</t>
  </si>
  <si>
    <t>Mindeststauhöhe:</t>
  </si>
  <si>
    <t>Prüfungsparameter</t>
  </si>
  <si>
    <t>Grundwasserschutzzonen (Rohrleitungen und Schächte)</t>
  </si>
  <si>
    <t>Zu dem Prüfprotokoll ist zusätzlich eine Plangrundlage mit den ersichtlichen und geprüften</t>
  </si>
  <si>
    <t>Haltungen einzureichen. Die Haltungen sind gemäss Protokoll zu nummerieren.</t>
  </si>
  <si>
    <t>Ja / Nein</t>
  </si>
  <si>
    <r>
      <t>m</t>
    </r>
    <r>
      <rPr>
        <b/>
        <vertAlign val="superscript"/>
        <sz val="6"/>
        <color theme="1"/>
        <rFont val="Arial"/>
        <family val="2"/>
      </rPr>
      <t>1)</t>
    </r>
  </si>
  <si>
    <t>über dem Rohrscheitel (Wassersäule)</t>
  </si>
  <si>
    <r>
      <t>Bei</t>
    </r>
    <r>
      <rPr>
        <b/>
        <sz val="8"/>
        <color theme="1"/>
        <rFont val="Arial"/>
        <family val="2"/>
      </rPr>
      <t xml:space="preserve"> "Füllproben mit Wasser"</t>
    </r>
    <r>
      <rPr>
        <sz val="8"/>
        <color theme="1"/>
        <rFont val="Arial"/>
        <family val="2"/>
      </rPr>
      <t xml:space="preserve"> ist nur bei zemetgebunden Rohren ein Wasserverlust zulässig!</t>
    </r>
  </si>
  <si>
    <t>Dichtheitsprüfung mit Wasser</t>
  </si>
  <si>
    <t>Wiederholungsprüfung Rohrleitungen mit 20 kPa (2m Wassersäule)</t>
  </si>
  <si>
    <t>Erstprüfung Rohrleitungen mit 50 kPa (5m Wassersäule)</t>
  </si>
  <si>
    <t>l/m² in 60 Minuten</t>
  </si>
  <si>
    <t>Rohrleitungen und Schachtbauwerke</t>
  </si>
  <si>
    <t>Projektverfasser:</t>
  </si>
  <si>
    <t>Visum TSB intern:</t>
  </si>
  <si>
    <r>
      <rPr>
        <b/>
        <vertAlign val="superscript"/>
        <sz val="6"/>
        <color theme="1"/>
        <rFont val="Arial"/>
        <family val="2"/>
      </rPr>
      <t>1)</t>
    </r>
    <r>
      <rPr>
        <b/>
        <sz val="8"/>
        <color theme="1"/>
        <rFont val="Arial"/>
        <family val="2"/>
      </rPr>
      <t xml:space="preserve"> Mindeststauhöhe über dem Rohrscheitel 1.0m (Wassersäule)</t>
    </r>
  </si>
  <si>
    <t>Anmerkung Tiefbau Stadt Bern: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</si>
</sst>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0.000"/>
    <numFmt numFmtId="166" formatCode="0.0000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6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vertAlign val="superscript"/>
      <sz val="6"/>
      <color theme="1"/>
      <name val="Arial"/>
      <family val="2"/>
    </font>
    <font>
      <sz val="9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4" fillId="0" borderId="0"/>
  </cellStyleXfs>
  <cellXfs count="111">
    <xf numFmtId="0" fontId="0" fillId="0" borderId="0" xfId="0"/>
    <xf numFmtId="0" fontId="6" fillId="0" borderId="5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8" xfId="2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0" xfId="2" applyFont="1" applyFill="1" applyAlignment="1">
      <alignment vertical="center"/>
    </xf>
    <xf numFmtId="0" fontId="2" fillId="2" borderId="7" xfId="2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3" borderId="21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166" fontId="8" fillId="0" borderId="21" xfId="0" applyNumberFormat="1" applyFont="1" applyBorder="1" applyAlignment="1">
      <alignment horizontal="center"/>
    </xf>
    <xf numFmtId="164" fontId="8" fillId="4" borderId="21" xfId="0" applyNumberFormat="1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164" fontId="8" fillId="5" borderId="21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6" fillId="0" borderId="2" xfId="2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15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horizontal="left"/>
    </xf>
    <xf numFmtId="0" fontId="16" fillId="0" borderId="6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vertical="center"/>
    </xf>
    <xf numFmtId="0" fontId="17" fillId="2" borderId="0" xfId="2" applyFont="1" applyFill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8" fillId="0" borderId="0" xfId="0" applyFont="1"/>
    <xf numFmtId="164" fontId="8" fillId="0" borderId="0" xfId="0" applyNumberFormat="1" applyFont="1" applyAlignment="1">
      <alignment horizontal="left"/>
    </xf>
    <xf numFmtId="165" fontId="8" fillId="6" borderId="19" xfId="0" applyNumberFormat="1" applyFont="1" applyFill="1" applyBorder="1" applyAlignment="1" applyProtection="1">
      <alignment horizontal="center" vertical="center"/>
      <protection locked="0"/>
    </xf>
    <xf numFmtId="165" fontId="8" fillId="6" borderId="17" xfId="0" applyNumberFormat="1" applyFont="1" applyFill="1" applyBorder="1" applyAlignment="1" applyProtection="1">
      <alignment horizontal="center" vertical="center"/>
      <protection locked="0"/>
    </xf>
    <xf numFmtId="165" fontId="8" fillId="6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8" fillId="6" borderId="19" xfId="0" applyFont="1" applyFill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 applyProtection="1">
      <alignment horizontal="center" vertical="center"/>
      <protection locked="0"/>
    </xf>
    <xf numFmtId="2" fontId="8" fillId="6" borderId="21" xfId="0" applyNumberFormat="1" applyFont="1" applyFill="1" applyBorder="1" applyAlignment="1" applyProtection="1">
      <alignment horizontal="center" vertical="center"/>
      <protection locked="0"/>
    </xf>
    <xf numFmtId="0" fontId="8" fillId="6" borderId="21" xfId="0" applyFont="1" applyFill="1" applyBorder="1" applyAlignment="1" applyProtection="1">
      <alignment horizontal="center"/>
      <protection locked="0"/>
    </xf>
    <xf numFmtId="165" fontId="8" fillId="0" borderId="21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4" fontId="10" fillId="6" borderId="9" xfId="0" applyNumberFormat="1" applyFont="1" applyFill="1" applyBorder="1" applyAlignment="1" applyProtection="1">
      <alignment horizontal="center" vertical="center"/>
      <protection locked="0"/>
    </xf>
    <xf numFmtId="14" fontId="8" fillId="6" borderId="9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 applyProtection="1">
      <alignment horizontal="left" vertical="center"/>
      <protection locked="0"/>
    </xf>
    <xf numFmtId="0" fontId="8" fillId="6" borderId="9" xfId="0" applyFont="1" applyFill="1" applyBorder="1" applyAlignment="1" applyProtection="1">
      <alignment horizontal="left" vertical="center"/>
      <protection locked="0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6" fillId="6" borderId="0" xfId="0" applyFont="1" applyFill="1" applyAlignment="1" applyProtection="1">
      <alignment horizontal="center" vertical="center"/>
      <protection locked="0"/>
    </xf>
    <xf numFmtId="0" fontId="16" fillId="6" borderId="9" xfId="0" applyFont="1" applyFill="1" applyBorder="1" applyAlignment="1" applyProtection="1">
      <alignment horizontal="left"/>
      <protection locked="0"/>
    </xf>
  </cellXfs>
  <cellStyles count="4">
    <cellStyle name="Standard" xfId="0" builtinId="0"/>
    <cellStyle name="Standard 2" xfId="2" xr:uid="{00000000-0005-0000-0000-000001000000}"/>
    <cellStyle name="Standard 2 2" xfId="3" xr:uid="{D562EC4F-05C5-4B5E-BC81-2986D6D6228F}"/>
    <cellStyle name="Standard 3" xfId="1" xr:uid="{00000000-0005-0000-0000-000002000000}"/>
  </cellStyles>
  <dxfs count="0"/>
  <tableStyles count="1" defaultTableStyle="TableStyleMedium2" defaultPivotStyle="PivotStyleLight16">
    <tableStyle name="10.2" pivot="0" count="0" xr9:uid="{00000000-0011-0000-FFFF-FFFF00000000}"/>
  </tableStyles>
  <colors>
    <mruColors>
      <color rgb="FF00CC66"/>
      <color rgb="FF00FF00"/>
      <color rgb="FF33CC33"/>
      <color rgb="FFFFCCCC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13"/>
  <sheetViews>
    <sheetView showZeros="0" tabSelected="1" zoomScale="115" zoomScaleNormal="115" workbookViewId="0">
      <selection activeCell="E5" sqref="E5:N5"/>
    </sheetView>
  </sheetViews>
  <sheetFormatPr baseColWidth="10" defaultRowHeight="12.75" outlineLevelCol="1" x14ac:dyDescent="0.2"/>
  <cols>
    <col min="1" max="1" width="3.7109375" style="9" customWidth="1"/>
    <col min="2" max="2" width="4.7109375" style="9" customWidth="1"/>
    <col min="3" max="26" width="3.7109375" style="9" customWidth="1"/>
    <col min="27" max="28" width="3.7109375" style="9" hidden="1" customWidth="1" outlineLevel="1"/>
    <col min="29" max="35" width="7.7109375" style="9" hidden="1" customWidth="1" outlineLevel="1"/>
    <col min="36" max="39" width="3.7109375" style="9" hidden="1" customWidth="1" outlineLevel="1"/>
    <col min="40" max="40" width="3.7109375" style="9" customWidth="1" collapsed="1"/>
    <col min="41" max="44" width="3.7109375" style="9" customWidth="1"/>
    <col min="45" max="16384" width="11.42578125" style="9"/>
  </cols>
  <sheetData>
    <row r="1" spans="1:42" ht="12" customHeight="1" x14ac:dyDescent="0.2">
      <c r="A1" s="1"/>
      <c r="B1" s="2"/>
      <c r="C1" s="3"/>
      <c r="D1" s="1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0"/>
      <c r="T1" s="6"/>
      <c r="U1" s="7"/>
      <c r="V1" s="7"/>
      <c r="W1" s="7"/>
      <c r="X1" s="7"/>
      <c r="Y1" s="8"/>
    </row>
    <row r="2" spans="1:42" ht="12" customHeight="1" x14ac:dyDescent="0.2">
      <c r="A2" s="24"/>
      <c r="B2" s="49">
        <v>10.4</v>
      </c>
      <c r="C2" s="25"/>
      <c r="D2" s="51"/>
      <c r="E2" s="11" t="s">
        <v>46</v>
      </c>
      <c r="F2" s="10"/>
      <c r="G2" s="10"/>
      <c r="H2" s="12"/>
      <c r="I2" s="12"/>
      <c r="J2" s="12"/>
      <c r="K2" s="12"/>
      <c r="L2" s="12"/>
      <c r="M2" s="12"/>
      <c r="N2" s="12"/>
      <c r="O2" s="12"/>
      <c r="P2" s="11"/>
      <c r="Q2" s="11"/>
      <c r="R2" s="11"/>
      <c r="S2" s="52"/>
      <c r="T2" s="60" t="s">
        <v>0</v>
      </c>
      <c r="V2" s="109"/>
      <c r="W2" s="109"/>
      <c r="X2" s="109"/>
      <c r="Y2" s="55"/>
    </row>
    <row r="3" spans="1:42" ht="12" customHeight="1" thickBot="1" x14ac:dyDescent="0.25">
      <c r="A3" s="13"/>
      <c r="B3" s="14"/>
      <c r="C3" s="15"/>
      <c r="D3" s="13"/>
      <c r="E3" s="14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17"/>
      <c r="S3" s="53"/>
      <c r="T3" s="18"/>
      <c r="U3" s="19"/>
      <c r="V3" s="19"/>
      <c r="W3" s="19"/>
      <c r="X3" s="19"/>
      <c r="Y3" s="20"/>
    </row>
    <row r="4" spans="1:42" ht="6" customHeight="1" x14ac:dyDescent="0.2"/>
    <row r="5" spans="1:42" ht="12" customHeight="1" x14ac:dyDescent="0.2">
      <c r="A5" s="61" t="s">
        <v>1</v>
      </c>
      <c r="B5" s="26"/>
      <c r="C5" s="26"/>
      <c r="D5" s="26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26"/>
      <c r="P5" s="61" t="s">
        <v>7</v>
      </c>
      <c r="Q5" s="26"/>
      <c r="R5" s="26"/>
      <c r="S5" s="26"/>
      <c r="T5" s="110"/>
      <c r="U5" s="110"/>
      <c r="V5" s="110"/>
      <c r="W5" s="110"/>
      <c r="X5" s="110"/>
      <c r="Y5" s="110"/>
    </row>
    <row r="6" spans="1:42" ht="6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42" ht="12" customHeight="1" x14ac:dyDescent="0.2">
      <c r="A7" s="61" t="s">
        <v>2</v>
      </c>
      <c r="B7" s="26"/>
      <c r="C7" s="26"/>
      <c r="D7" s="26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26"/>
      <c r="P7" s="61" t="s">
        <v>3</v>
      </c>
      <c r="Q7" s="26"/>
      <c r="R7" s="26"/>
      <c r="S7" s="26"/>
      <c r="T7" s="110"/>
      <c r="U7" s="110"/>
      <c r="V7" s="110"/>
      <c r="W7" s="110"/>
      <c r="X7" s="110"/>
      <c r="Y7" s="110"/>
    </row>
    <row r="8" spans="1:42" ht="6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42" ht="12" customHeight="1" x14ac:dyDescent="0.2">
      <c r="A9" s="26"/>
      <c r="B9" s="26"/>
      <c r="C9" s="26"/>
      <c r="D9" s="26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26"/>
      <c r="P9" s="62" t="s">
        <v>4</v>
      </c>
      <c r="Q9" s="26"/>
      <c r="R9" s="26"/>
      <c r="S9" s="26"/>
      <c r="T9" s="110"/>
      <c r="U9" s="110"/>
      <c r="V9" s="110"/>
      <c r="W9" s="110"/>
      <c r="X9" s="110"/>
      <c r="Y9" s="110"/>
    </row>
    <row r="10" spans="1:42" ht="6" customHeight="1" x14ac:dyDescent="0.2"/>
    <row r="11" spans="1:42" ht="12" customHeight="1" x14ac:dyDescent="0.2">
      <c r="A11" s="63" t="s">
        <v>47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2"/>
      <c r="U11" s="23"/>
      <c r="V11" s="23"/>
      <c r="W11" s="23"/>
      <c r="X11" s="23"/>
      <c r="Y11" s="23"/>
    </row>
    <row r="12" spans="1:42" ht="6" customHeight="1" x14ac:dyDescent="0.2"/>
    <row r="13" spans="1:42" ht="12" customHeight="1" x14ac:dyDescent="0.2">
      <c r="A13" s="30" t="s">
        <v>10</v>
      </c>
      <c r="B13" s="31"/>
      <c r="C13" s="96" t="s">
        <v>11</v>
      </c>
      <c r="D13" s="96"/>
      <c r="E13" s="96" t="s">
        <v>19</v>
      </c>
      <c r="F13" s="96"/>
      <c r="G13" s="97" t="s">
        <v>20</v>
      </c>
      <c r="H13" s="98"/>
      <c r="I13" s="99"/>
      <c r="J13" s="97" t="s">
        <v>29</v>
      </c>
      <c r="K13" s="98"/>
      <c r="L13" s="98"/>
      <c r="M13" s="98"/>
      <c r="N13" s="99"/>
      <c r="O13" s="100" t="s">
        <v>25</v>
      </c>
      <c r="P13" s="101"/>
      <c r="Q13" s="101"/>
      <c r="R13" s="102"/>
      <c r="S13" s="97" t="s">
        <v>21</v>
      </c>
      <c r="T13" s="98"/>
      <c r="U13" s="98"/>
      <c r="V13" s="98"/>
      <c r="W13" s="99"/>
      <c r="X13" s="100" t="s">
        <v>12</v>
      </c>
      <c r="Y13" s="102"/>
      <c r="AG13" s="32" t="s">
        <v>24</v>
      </c>
      <c r="AJ13" s="94" t="s">
        <v>12</v>
      </c>
      <c r="AK13" s="95"/>
      <c r="AL13" s="56"/>
      <c r="AM13" s="56"/>
    </row>
    <row r="14" spans="1:42" ht="12" customHeight="1" x14ac:dyDescent="0.2">
      <c r="A14" s="28" t="s">
        <v>13</v>
      </c>
      <c r="B14" s="29"/>
      <c r="C14" s="103" t="s">
        <v>14</v>
      </c>
      <c r="D14" s="104"/>
      <c r="E14" s="105" t="s">
        <v>15</v>
      </c>
      <c r="F14" s="106"/>
      <c r="G14" s="105" t="s">
        <v>8</v>
      </c>
      <c r="H14" s="107"/>
      <c r="I14" s="106"/>
      <c r="J14" s="105" t="s">
        <v>16</v>
      </c>
      <c r="K14" s="107"/>
      <c r="L14" s="107"/>
      <c r="M14" s="107"/>
      <c r="N14" s="106"/>
      <c r="O14" s="103" t="s">
        <v>43</v>
      </c>
      <c r="P14" s="108"/>
      <c r="Q14" s="103" t="s">
        <v>30</v>
      </c>
      <c r="R14" s="108"/>
      <c r="S14" s="103" t="s">
        <v>16</v>
      </c>
      <c r="T14" s="108"/>
      <c r="U14" s="108"/>
      <c r="V14" s="108"/>
      <c r="W14" s="104"/>
      <c r="X14" s="100" t="s">
        <v>42</v>
      </c>
      <c r="Y14" s="102"/>
      <c r="AC14" s="33" t="s">
        <v>22</v>
      </c>
      <c r="AD14" s="33" t="s">
        <v>17</v>
      </c>
      <c r="AE14" s="33" t="s">
        <v>18</v>
      </c>
      <c r="AF14" s="33" t="s">
        <v>9</v>
      </c>
      <c r="AG14" s="33" t="s">
        <v>23</v>
      </c>
      <c r="AH14" s="34" t="s">
        <v>27</v>
      </c>
      <c r="AI14" s="35" t="s">
        <v>26</v>
      </c>
      <c r="AJ14" s="92" t="s">
        <v>28</v>
      </c>
      <c r="AK14" s="93"/>
    </row>
    <row r="15" spans="1:42" ht="12" customHeight="1" x14ac:dyDescent="0.2">
      <c r="A15" s="75"/>
      <c r="B15" s="76"/>
      <c r="C15" s="77"/>
      <c r="D15" s="77"/>
      <c r="E15" s="78"/>
      <c r="F15" s="78"/>
      <c r="G15" s="79">
        <f>SUM(AF15)</f>
        <v>0</v>
      </c>
      <c r="H15" s="79"/>
      <c r="I15" s="79"/>
      <c r="J15" s="80">
        <f>ROUND((SUM(G15*AG15*AI15)),3)</f>
        <v>0</v>
      </c>
      <c r="K15" s="81"/>
      <c r="L15" s="81"/>
      <c r="M15" s="81"/>
      <c r="N15" s="82"/>
      <c r="O15" s="70"/>
      <c r="P15" s="71"/>
      <c r="Q15" s="83">
        <f>SUM(AI15)</f>
        <v>0</v>
      </c>
      <c r="R15" s="84"/>
      <c r="S15" s="70"/>
      <c r="T15" s="71"/>
      <c r="U15" s="71"/>
      <c r="V15" s="71"/>
      <c r="W15" s="72"/>
      <c r="X15" s="73">
        <f>IF(S15&gt;0,AJ15,0)</f>
        <v>0</v>
      </c>
      <c r="Y15" s="74"/>
      <c r="AC15" s="36">
        <f>SUM(E15/1000)</f>
        <v>0</v>
      </c>
      <c r="AD15" s="37">
        <f>PI()</f>
        <v>3.1415926535897931</v>
      </c>
      <c r="AE15" s="37">
        <f>SUM(AC15*AD15)</f>
        <v>0</v>
      </c>
      <c r="AF15" s="36">
        <f>SUM(C15*AE15)</f>
        <v>0</v>
      </c>
      <c r="AG15" s="36">
        <f>SUM(O15/10)</f>
        <v>0</v>
      </c>
      <c r="AH15" s="38">
        <v>0.2</v>
      </c>
      <c r="AI15" s="36">
        <f>SQRT(AG15/AH15)</f>
        <v>0</v>
      </c>
      <c r="AJ15" s="90" t="str">
        <f>IF(J15&gt;=S15,"JA","NEIN")</f>
        <v>JA</v>
      </c>
      <c r="AK15" s="91"/>
      <c r="AL15" s="57"/>
      <c r="AM15" s="58"/>
      <c r="AN15" s="58"/>
      <c r="AO15" s="58"/>
      <c r="AP15" s="58"/>
    </row>
    <row r="16" spans="1:42" ht="12" customHeight="1" x14ac:dyDescent="0.2">
      <c r="A16" s="75"/>
      <c r="B16" s="76"/>
      <c r="C16" s="77"/>
      <c r="D16" s="77"/>
      <c r="E16" s="78"/>
      <c r="F16" s="78"/>
      <c r="G16" s="79">
        <f t="shared" ref="G16:G27" si="0">SUM(AF16)</f>
        <v>0</v>
      </c>
      <c r="H16" s="79"/>
      <c r="I16" s="79"/>
      <c r="J16" s="80">
        <f t="shared" ref="J16:J27" si="1">ROUND((SUM(G16*AG16*AI16)),3)</f>
        <v>0</v>
      </c>
      <c r="K16" s="81"/>
      <c r="L16" s="81"/>
      <c r="M16" s="81"/>
      <c r="N16" s="82"/>
      <c r="O16" s="70"/>
      <c r="P16" s="71"/>
      <c r="Q16" s="83">
        <f t="shared" ref="Q16:Q27" si="2">SUM(AI16)</f>
        <v>0</v>
      </c>
      <c r="R16" s="84"/>
      <c r="S16" s="70"/>
      <c r="T16" s="71"/>
      <c r="U16" s="71"/>
      <c r="V16" s="71"/>
      <c r="W16" s="72"/>
      <c r="X16" s="73">
        <f t="shared" ref="X16:X27" si="3">IF(S16&gt;0,AJ16,0)</f>
        <v>0</v>
      </c>
      <c r="Y16" s="74"/>
      <c r="AC16" s="36">
        <f t="shared" ref="AC16:AC27" si="4">SUM(E16/1000)</f>
        <v>0</v>
      </c>
      <c r="AD16" s="37">
        <f>PI()</f>
        <v>3.1415926535897931</v>
      </c>
      <c r="AE16" s="37">
        <f t="shared" ref="AE16:AE27" si="5">SUM(AC16*AD16)</f>
        <v>0</v>
      </c>
      <c r="AF16" s="36">
        <f t="shared" ref="AF16:AF27" si="6">SUM(C16*AE16)</f>
        <v>0</v>
      </c>
      <c r="AG16" s="36">
        <f t="shared" ref="AG16:AG27" si="7">SUM(O16/10)</f>
        <v>0</v>
      </c>
      <c r="AH16" s="38">
        <v>0.2</v>
      </c>
      <c r="AI16" s="36">
        <f t="shared" ref="AI16:AI27" si="8">SQRT(AG16/AH16)</f>
        <v>0</v>
      </c>
      <c r="AJ16" s="90" t="str">
        <f t="shared" ref="AJ16:AJ27" si="9">IF(J16&gt;=S16,"JA","NEIN")</f>
        <v>JA</v>
      </c>
      <c r="AK16" s="91"/>
    </row>
    <row r="17" spans="1:37" ht="12" customHeight="1" x14ac:dyDescent="0.2">
      <c r="A17" s="75"/>
      <c r="B17" s="76"/>
      <c r="C17" s="77"/>
      <c r="D17" s="77"/>
      <c r="E17" s="78"/>
      <c r="F17" s="78"/>
      <c r="G17" s="79">
        <f t="shared" si="0"/>
        <v>0</v>
      </c>
      <c r="H17" s="79"/>
      <c r="I17" s="79"/>
      <c r="J17" s="80">
        <f t="shared" si="1"/>
        <v>0</v>
      </c>
      <c r="K17" s="81"/>
      <c r="L17" s="81"/>
      <c r="M17" s="81"/>
      <c r="N17" s="82"/>
      <c r="O17" s="70"/>
      <c r="P17" s="71"/>
      <c r="Q17" s="83">
        <f t="shared" si="2"/>
        <v>0</v>
      </c>
      <c r="R17" s="84"/>
      <c r="S17" s="70"/>
      <c r="T17" s="71"/>
      <c r="U17" s="71"/>
      <c r="V17" s="71"/>
      <c r="W17" s="72"/>
      <c r="X17" s="73">
        <f t="shared" si="3"/>
        <v>0</v>
      </c>
      <c r="Y17" s="74"/>
      <c r="AC17" s="36">
        <f t="shared" si="4"/>
        <v>0</v>
      </c>
      <c r="AD17" s="37">
        <f>PI()</f>
        <v>3.1415926535897931</v>
      </c>
      <c r="AE17" s="37">
        <f t="shared" si="5"/>
        <v>0</v>
      </c>
      <c r="AF17" s="36">
        <f t="shared" si="6"/>
        <v>0</v>
      </c>
      <c r="AG17" s="36">
        <f t="shared" si="7"/>
        <v>0</v>
      </c>
      <c r="AH17" s="38">
        <v>0.2</v>
      </c>
      <c r="AI17" s="36">
        <f t="shared" si="8"/>
        <v>0</v>
      </c>
      <c r="AJ17" s="90" t="str">
        <f t="shared" si="9"/>
        <v>JA</v>
      </c>
      <c r="AK17" s="91"/>
    </row>
    <row r="18" spans="1:37" ht="12" customHeight="1" x14ac:dyDescent="0.2">
      <c r="A18" s="75"/>
      <c r="B18" s="76"/>
      <c r="C18" s="77"/>
      <c r="D18" s="77"/>
      <c r="E18" s="78"/>
      <c r="F18" s="78"/>
      <c r="G18" s="79">
        <f t="shared" ref="G18:G19" si="10">SUM(AF18)</f>
        <v>0</v>
      </c>
      <c r="H18" s="79"/>
      <c r="I18" s="79"/>
      <c r="J18" s="80">
        <f t="shared" ref="J18:J19" si="11">ROUND((SUM(G18*AG18*AI18)),3)</f>
        <v>0</v>
      </c>
      <c r="K18" s="81"/>
      <c r="L18" s="81"/>
      <c r="M18" s="81"/>
      <c r="N18" s="82"/>
      <c r="O18" s="70"/>
      <c r="P18" s="71"/>
      <c r="Q18" s="83">
        <f t="shared" ref="Q18:Q19" si="12">SUM(AI18)</f>
        <v>0</v>
      </c>
      <c r="R18" s="84"/>
      <c r="S18" s="70"/>
      <c r="T18" s="71"/>
      <c r="U18" s="71"/>
      <c r="V18" s="71"/>
      <c r="W18" s="72"/>
      <c r="X18" s="73">
        <f t="shared" ref="X18:X19" si="13">IF(S18&gt;0,AJ18,0)</f>
        <v>0</v>
      </c>
      <c r="Y18" s="74"/>
      <c r="AC18" s="36">
        <f t="shared" ref="AC18:AC19" si="14">SUM(E18/1000)</f>
        <v>0</v>
      </c>
      <c r="AD18" s="37">
        <f>PI()</f>
        <v>3.1415926535897931</v>
      </c>
      <c r="AE18" s="37">
        <f t="shared" ref="AE18:AE19" si="15">SUM(AC18*AD18)</f>
        <v>0</v>
      </c>
      <c r="AF18" s="36">
        <f t="shared" ref="AF18:AF19" si="16">SUM(C18*AE18)</f>
        <v>0</v>
      </c>
      <c r="AG18" s="36">
        <f t="shared" ref="AG18:AG19" si="17">SUM(O18/10)</f>
        <v>0</v>
      </c>
      <c r="AH18" s="38">
        <v>0.2</v>
      </c>
      <c r="AI18" s="36">
        <f t="shared" ref="AI18:AI19" si="18">SQRT(AG18/AH18)</f>
        <v>0</v>
      </c>
      <c r="AJ18" s="90" t="str">
        <f t="shared" ref="AJ18:AJ19" si="19">IF(J18&gt;=S18,"JA","NEIN")</f>
        <v>JA</v>
      </c>
      <c r="AK18" s="91"/>
    </row>
    <row r="19" spans="1:37" ht="12" customHeight="1" x14ac:dyDescent="0.2">
      <c r="A19" s="75"/>
      <c r="B19" s="76"/>
      <c r="C19" s="77"/>
      <c r="D19" s="77"/>
      <c r="E19" s="78"/>
      <c r="F19" s="78"/>
      <c r="G19" s="79">
        <f t="shared" si="10"/>
        <v>0</v>
      </c>
      <c r="H19" s="79"/>
      <c r="I19" s="79"/>
      <c r="J19" s="80">
        <f t="shared" si="11"/>
        <v>0</v>
      </c>
      <c r="K19" s="81"/>
      <c r="L19" s="81"/>
      <c r="M19" s="81"/>
      <c r="N19" s="82"/>
      <c r="O19" s="70"/>
      <c r="P19" s="71"/>
      <c r="Q19" s="83">
        <f t="shared" si="12"/>
        <v>0</v>
      </c>
      <c r="R19" s="84"/>
      <c r="S19" s="70"/>
      <c r="T19" s="71"/>
      <c r="U19" s="71"/>
      <c r="V19" s="71"/>
      <c r="W19" s="72"/>
      <c r="X19" s="73">
        <f t="shared" si="13"/>
        <v>0</v>
      </c>
      <c r="Y19" s="74"/>
      <c r="AC19" s="36">
        <f t="shared" si="14"/>
        <v>0</v>
      </c>
      <c r="AD19" s="37">
        <f>PI()</f>
        <v>3.1415926535897931</v>
      </c>
      <c r="AE19" s="37">
        <f t="shared" si="15"/>
        <v>0</v>
      </c>
      <c r="AF19" s="36">
        <f t="shared" si="16"/>
        <v>0</v>
      </c>
      <c r="AG19" s="36">
        <f t="shared" si="17"/>
        <v>0</v>
      </c>
      <c r="AH19" s="38">
        <v>0.2</v>
      </c>
      <c r="AI19" s="36">
        <f t="shared" si="18"/>
        <v>0</v>
      </c>
      <c r="AJ19" s="90" t="str">
        <f t="shared" si="19"/>
        <v>JA</v>
      </c>
      <c r="AK19" s="91"/>
    </row>
    <row r="20" spans="1:37" ht="12" customHeight="1" x14ac:dyDescent="0.2">
      <c r="A20" s="75"/>
      <c r="B20" s="76"/>
      <c r="C20" s="77"/>
      <c r="D20" s="77"/>
      <c r="E20" s="78"/>
      <c r="F20" s="78"/>
      <c r="G20" s="79">
        <f t="shared" si="0"/>
        <v>0</v>
      </c>
      <c r="H20" s="79"/>
      <c r="I20" s="79"/>
      <c r="J20" s="80">
        <f t="shared" si="1"/>
        <v>0</v>
      </c>
      <c r="K20" s="81"/>
      <c r="L20" s="81"/>
      <c r="M20" s="81"/>
      <c r="N20" s="82"/>
      <c r="O20" s="70"/>
      <c r="P20" s="71"/>
      <c r="Q20" s="83">
        <f t="shared" si="2"/>
        <v>0</v>
      </c>
      <c r="R20" s="84"/>
      <c r="S20" s="70"/>
      <c r="T20" s="71"/>
      <c r="U20" s="71"/>
      <c r="V20" s="71"/>
      <c r="W20" s="72"/>
      <c r="X20" s="73">
        <f t="shared" si="3"/>
        <v>0</v>
      </c>
      <c r="Y20" s="74"/>
      <c r="AC20" s="36">
        <f t="shared" si="4"/>
        <v>0</v>
      </c>
      <c r="AD20" s="37">
        <f>PI()</f>
        <v>3.1415926535897931</v>
      </c>
      <c r="AE20" s="37">
        <f t="shared" si="5"/>
        <v>0</v>
      </c>
      <c r="AF20" s="36">
        <f t="shared" si="6"/>
        <v>0</v>
      </c>
      <c r="AG20" s="36">
        <f t="shared" si="7"/>
        <v>0</v>
      </c>
      <c r="AH20" s="38">
        <v>0.2</v>
      </c>
      <c r="AI20" s="36">
        <f t="shared" si="8"/>
        <v>0</v>
      </c>
      <c r="AJ20" s="90" t="str">
        <f t="shared" si="9"/>
        <v>JA</v>
      </c>
      <c r="AK20" s="91"/>
    </row>
    <row r="21" spans="1:37" ht="12" customHeight="1" x14ac:dyDescent="0.2">
      <c r="A21" s="75"/>
      <c r="B21" s="76"/>
      <c r="C21" s="77"/>
      <c r="D21" s="77"/>
      <c r="E21" s="78"/>
      <c r="F21" s="78"/>
      <c r="G21" s="79">
        <f t="shared" si="0"/>
        <v>0</v>
      </c>
      <c r="H21" s="79"/>
      <c r="I21" s="79"/>
      <c r="J21" s="80">
        <f t="shared" si="1"/>
        <v>0</v>
      </c>
      <c r="K21" s="81"/>
      <c r="L21" s="81"/>
      <c r="M21" s="81"/>
      <c r="N21" s="82"/>
      <c r="O21" s="70"/>
      <c r="P21" s="71"/>
      <c r="Q21" s="83">
        <f t="shared" si="2"/>
        <v>0</v>
      </c>
      <c r="R21" s="84"/>
      <c r="S21" s="70"/>
      <c r="T21" s="71"/>
      <c r="U21" s="71"/>
      <c r="V21" s="71"/>
      <c r="W21" s="72"/>
      <c r="X21" s="73">
        <f t="shared" si="3"/>
        <v>0</v>
      </c>
      <c r="Y21" s="74"/>
      <c r="AC21" s="36">
        <f t="shared" si="4"/>
        <v>0</v>
      </c>
      <c r="AD21" s="37">
        <f>PI()</f>
        <v>3.1415926535897931</v>
      </c>
      <c r="AE21" s="37">
        <f t="shared" si="5"/>
        <v>0</v>
      </c>
      <c r="AF21" s="36">
        <f t="shared" si="6"/>
        <v>0</v>
      </c>
      <c r="AG21" s="36">
        <f t="shared" si="7"/>
        <v>0</v>
      </c>
      <c r="AH21" s="38">
        <v>0.2</v>
      </c>
      <c r="AI21" s="36">
        <f t="shared" si="8"/>
        <v>0</v>
      </c>
      <c r="AJ21" s="90" t="str">
        <f t="shared" si="9"/>
        <v>JA</v>
      </c>
      <c r="AK21" s="91"/>
    </row>
    <row r="22" spans="1:37" ht="12" customHeight="1" x14ac:dyDescent="0.2">
      <c r="A22" s="75"/>
      <c r="B22" s="76"/>
      <c r="C22" s="77"/>
      <c r="D22" s="77"/>
      <c r="E22" s="78"/>
      <c r="F22" s="78"/>
      <c r="G22" s="79">
        <f t="shared" si="0"/>
        <v>0</v>
      </c>
      <c r="H22" s="79"/>
      <c r="I22" s="79"/>
      <c r="J22" s="80">
        <f t="shared" si="1"/>
        <v>0</v>
      </c>
      <c r="K22" s="81"/>
      <c r="L22" s="81"/>
      <c r="M22" s="81"/>
      <c r="N22" s="82"/>
      <c r="O22" s="70"/>
      <c r="P22" s="71"/>
      <c r="Q22" s="83">
        <f t="shared" si="2"/>
        <v>0</v>
      </c>
      <c r="R22" s="84"/>
      <c r="S22" s="70"/>
      <c r="T22" s="71"/>
      <c r="U22" s="71"/>
      <c r="V22" s="71"/>
      <c r="W22" s="72"/>
      <c r="X22" s="73">
        <f t="shared" si="3"/>
        <v>0</v>
      </c>
      <c r="Y22" s="74"/>
      <c r="AC22" s="36">
        <f t="shared" si="4"/>
        <v>0</v>
      </c>
      <c r="AD22" s="37">
        <f>PI()</f>
        <v>3.1415926535897931</v>
      </c>
      <c r="AE22" s="37">
        <f t="shared" si="5"/>
        <v>0</v>
      </c>
      <c r="AF22" s="36">
        <f t="shared" si="6"/>
        <v>0</v>
      </c>
      <c r="AG22" s="36">
        <f t="shared" si="7"/>
        <v>0</v>
      </c>
      <c r="AH22" s="38">
        <v>0.2</v>
      </c>
      <c r="AI22" s="36">
        <f t="shared" si="8"/>
        <v>0</v>
      </c>
      <c r="AJ22" s="90" t="str">
        <f t="shared" si="9"/>
        <v>JA</v>
      </c>
      <c r="AK22" s="91"/>
    </row>
    <row r="23" spans="1:37" ht="12" customHeight="1" x14ac:dyDescent="0.2">
      <c r="A23" s="75"/>
      <c r="B23" s="76"/>
      <c r="C23" s="77"/>
      <c r="D23" s="77"/>
      <c r="E23" s="78"/>
      <c r="F23" s="78"/>
      <c r="G23" s="79">
        <f t="shared" si="0"/>
        <v>0</v>
      </c>
      <c r="H23" s="79"/>
      <c r="I23" s="79"/>
      <c r="J23" s="80">
        <f t="shared" si="1"/>
        <v>0</v>
      </c>
      <c r="K23" s="81"/>
      <c r="L23" s="81"/>
      <c r="M23" s="81"/>
      <c r="N23" s="82"/>
      <c r="O23" s="70"/>
      <c r="P23" s="71"/>
      <c r="Q23" s="83">
        <f t="shared" si="2"/>
        <v>0</v>
      </c>
      <c r="R23" s="84"/>
      <c r="S23" s="70"/>
      <c r="T23" s="71"/>
      <c r="U23" s="71"/>
      <c r="V23" s="71"/>
      <c r="W23" s="72"/>
      <c r="X23" s="73">
        <f t="shared" si="3"/>
        <v>0</v>
      </c>
      <c r="Y23" s="74"/>
      <c r="AC23" s="36">
        <f t="shared" si="4"/>
        <v>0</v>
      </c>
      <c r="AD23" s="37">
        <f>PI()</f>
        <v>3.1415926535897931</v>
      </c>
      <c r="AE23" s="37">
        <f t="shared" si="5"/>
        <v>0</v>
      </c>
      <c r="AF23" s="36">
        <f t="shared" si="6"/>
        <v>0</v>
      </c>
      <c r="AG23" s="36">
        <f t="shared" si="7"/>
        <v>0</v>
      </c>
      <c r="AH23" s="38">
        <v>0.2</v>
      </c>
      <c r="AI23" s="36">
        <f t="shared" si="8"/>
        <v>0</v>
      </c>
      <c r="AJ23" s="90" t="str">
        <f t="shared" si="9"/>
        <v>JA</v>
      </c>
      <c r="AK23" s="91"/>
    </row>
    <row r="24" spans="1:37" ht="12" customHeight="1" x14ac:dyDescent="0.2">
      <c r="A24" s="75"/>
      <c r="B24" s="76"/>
      <c r="C24" s="77"/>
      <c r="D24" s="77"/>
      <c r="E24" s="78"/>
      <c r="F24" s="78"/>
      <c r="G24" s="79">
        <f t="shared" si="0"/>
        <v>0</v>
      </c>
      <c r="H24" s="79"/>
      <c r="I24" s="79"/>
      <c r="J24" s="80">
        <f t="shared" si="1"/>
        <v>0</v>
      </c>
      <c r="K24" s="81"/>
      <c r="L24" s="81"/>
      <c r="M24" s="81"/>
      <c r="N24" s="82"/>
      <c r="O24" s="70"/>
      <c r="P24" s="71"/>
      <c r="Q24" s="83">
        <f t="shared" si="2"/>
        <v>0</v>
      </c>
      <c r="R24" s="84"/>
      <c r="S24" s="70"/>
      <c r="T24" s="71"/>
      <c r="U24" s="71"/>
      <c r="V24" s="71"/>
      <c r="W24" s="72"/>
      <c r="X24" s="73">
        <f t="shared" si="3"/>
        <v>0</v>
      </c>
      <c r="Y24" s="74"/>
      <c r="AC24" s="36">
        <f t="shared" si="4"/>
        <v>0</v>
      </c>
      <c r="AD24" s="37">
        <f>PI()</f>
        <v>3.1415926535897931</v>
      </c>
      <c r="AE24" s="37">
        <f t="shared" si="5"/>
        <v>0</v>
      </c>
      <c r="AF24" s="36">
        <f t="shared" si="6"/>
        <v>0</v>
      </c>
      <c r="AG24" s="36">
        <f t="shared" si="7"/>
        <v>0</v>
      </c>
      <c r="AH24" s="38">
        <v>0.2</v>
      </c>
      <c r="AI24" s="36">
        <f t="shared" si="8"/>
        <v>0</v>
      </c>
      <c r="AJ24" s="90" t="str">
        <f t="shared" si="9"/>
        <v>JA</v>
      </c>
      <c r="AK24" s="91"/>
    </row>
    <row r="25" spans="1:37" ht="12" customHeight="1" x14ac:dyDescent="0.2">
      <c r="A25" s="75"/>
      <c r="B25" s="76"/>
      <c r="C25" s="77"/>
      <c r="D25" s="77"/>
      <c r="E25" s="78"/>
      <c r="F25" s="78"/>
      <c r="G25" s="79">
        <f t="shared" si="0"/>
        <v>0</v>
      </c>
      <c r="H25" s="79"/>
      <c r="I25" s="79"/>
      <c r="J25" s="80">
        <f t="shared" si="1"/>
        <v>0</v>
      </c>
      <c r="K25" s="81"/>
      <c r="L25" s="81"/>
      <c r="M25" s="81"/>
      <c r="N25" s="82"/>
      <c r="O25" s="70"/>
      <c r="P25" s="71"/>
      <c r="Q25" s="83">
        <f t="shared" si="2"/>
        <v>0</v>
      </c>
      <c r="R25" s="84"/>
      <c r="S25" s="70"/>
      <c r="T25" s="71"/>
      <c r="U25" s="71"/>
      <c r="V25" s="71"/>
      <c r="W25" s="72"/>
      <c r="X25" s="73">
        <f t="shared" si="3"/>
        <v>0</v>
      </c>
      <c r="Y25" s="74"/>
      <c r="AC25" s="36">
        <f t="shared" si="4"/>
        <v>0</v>
      </c>
      <c r="AD25" s="37">
        <f>PI()</f>
        <v>3.1415926535897931</v>
      </c>
      <c r="AE25" s="37">
        <f t="shared" si="5"/>
        <v>0</v>
      </c>
      <c r="AF25" s="36">
        <f t="shared" si="6"/>
        <v>0</v>
      </c>
      <c r="AG25" s="36">
        <f t="shared" si="7"/>
        <v>0</v>
      </c>
      <c r="AH25" s="38">
        <v>0.2</v>
      </c>
      <c r="AI25" s="36">
        <f t="shared" si="8"/>
        <v>0</v>
      </c>
      <c r="AJ25" s="90" t="str">
        <f t="shared" si="9"/>
        <v>JA</v>
      </c>
      <c r="AK25" s="91"/>
    </row>
    <row r="26" spans="1:37" ht="12" customHeight="1" x14ac:dyDescent="0.2">
      <c r="A26" s="75"/>
      <c r="B26" s="76"/>
      <c r="C26" s="77"/>
      <c r="D26" s="77"/>
      <c r="E26" s="78"/>
      <c r="F26" s="78"/>
      <c r="G26" s="79">
        <f t="shared" ref="G26" si="20">SUM(AF26)</f>
        <v>0</v>
      </c>
      <c r="H26" s="79"/>
      <c r="I26" s="79"/>
      <c r="J26" s="80">
        <f t="shared" ref="J26" si="21">ROUND((SUM(G26*AG26*AI26)),3)</f>
        <v>0</v>
      </c>
      <c r="K26" s="81"/>
      <c r="L26" s="81"/>
      <c r="M26" s="81"/>
      <c r="N26" s="82"/>
      <c r="O26" s="70"/>
      <c r="P26" s="71"/>
      <c r="Q26" s="83">
        <f t="shared" ref="Q26" si="22">SUM(AI26)</f>
        <v>0</v>
      </c>
      <c r="R26" s="84"/>
      <c r="S26" s="70"/>
      <c r="T26" s="71"/>
      <c r="U26" s="71"/>
      <c r="V26" s="71"/>
      <c r="W26" s="72"/>
      <c r="X26" s="73">
        <f t="shared" ref="X26" si="23">IF(S26&gt;0,AJ26,0)</f>
        <v>0</v>
      </c>
      <c r="Y26" s="74"/>
      <c r="AC26" s="36">
        <f t="shared" ref="AC26" si="24">SUM(E26/1000)</f>
        <v>0</v>
      </c>
      <c r="AD26" s="37">
        <f>PI()</f>
        <v>3.1415926535897931</v>
      </c>
      <c r="AE26" s="37">
        <f t="shared" ref="AE26" si="25">SUM(AC26*AD26)</f>
        <v>0</v>
      </c>
      <c r="AF26" s="36">
        <f t="shared" ref="AF26" si="26">SUM(C26*AE26)</f>
        <v>0</v>
      </c>
      <c r="AG26" s="36">
        <f t="shared" ref="AG26" si="27">SUM(O26/10)</f>
        <v>0</v>
      </c>
      <c r="AH26" s="38">
        <v>0.2</v>
      </c>
      <c r="AI26" s="36">
        <f t="shared" ref="AI26" si="28">SQRT(AG26/AH26)</f>
        <v>0</v>
      </c>
      <c r="AJ26" s="90" t="str">
        <f t="shared" ref="AJ26" si="29">IF(J26&gt;=S26,"JA","NEIN")</f>
        <v>JA</v>
      </c>
      <c r="AK26" s="91"/>
    </row>
    <row r="27" spans="1:37" ht="12" customHeight="1" x14ac:dyDescent="0.2">
      <c r="A27" s="75"/>
      <c r="B27" s="76"/>
      <c r="C27" s="77"/>
      <c r="D27" s="77"/>
      <c r="E27" s="78"/>
      <c r="F27" s="78"/>
      <c r="G27" s="79">
        <f t="shared" si="0"/>
        <v>0</v>
      </c>
      <c r="H27" s="79"/>
      <c r="I27" s="79"/>
      <c r="J27" s="80">
        <f t="shared" si="1"/>
        <v>0</v>
      </c>
      <c r="K27" s="81"/>
      <c r="L27" s="81"/>
      <c r="M27" s="81"/>
      <c r="N27" s="82"/>
      <c r="O27" s="70"/>
      <c r="P27" s="71"/>
      <c r="Q27" s="83">
        <f t="shared" si="2"/>
        <v>0</v>
      </c>
      <c r="R27" s="84"/>
      <c r="S27" s="70"/>
      <c r="T27" s="71"/>
      <c r="U27" s="71"/>
      <c r="V27" s="71"/>
      <c r="W27" s="72"/>
      <c r="X27" s="73">
        <f t="shared" si="3"/>
        <v>0</v>
      </c>
      <c r="Y27" s="74"/>
      <c r="AC27" s="36">
        <f t="shared" si="4"/>
        <v>0</v>
      </c>
      <c r="AD27" s="37">
        <f>PI()</f>
        <v>3.1415926535897931</v>
      </c>
      <c r="AE27" s="37">
        <f t="shared" si="5"/>
        <v>0</v>
      </c>
      <c r="AF27" s="36">
        <f t="shared" si="6"/>
        <v>0</v>
      </c>
      <c r="AG27" s="36">
        <f t="shared" si="7"/>
        <v>0</v>
      </c>
      <c r="AH27" s="38">
        <v>0.2</v>
      </c>
      <c r="AI27" s="36">
        <f t="shared" si="8"/>
        <v>0</v>
      </c>
      <c r="AJ27" s="90" t="str">
        <f t="shared" si="9"/>
        <v>JA</v>
      </c>
      <c r="AK27" s="91"/>
    </row>
    <row r="28" spans="1:37" ht="6" customHeight="1" x14ac:dyDescent="0.2"/>
    <row r="29" spans="1:37" ht="12" customHeight="1" x14ac:dyDescent="0.2">
      <c r="A29" s="27" t="s">
        <v>53</v>
      </c>
      <c r="O29" s="27" t="s">
        <v>31</v>
      </c>
      <c r="Q29" s="44"/>
      <c r="R29" s="44"/>
      <c r="S29" s="42"/>
      <c r="T29" s="42"/>
      <c r="U29" s="42"/>
      <c r="V29" s="42"/>
      <c r="W29" s="42"/>
      <c r="X29" s="41"/>
      <c r="Y29" s="41"/>
      <c r="AC29" s="43"/>
      <c r="AD29" s="45"/>
      <c r="AE29" s="45"/>
      <c r="AF29" s="43"/>
      <c r="AG29" s="46"/>
      <c r="AH29" s="46"/>
      <c r="AI29" s="43"/>
      <c r="AJ29" s="48"/>
      <c r="AK29" s="48"/>
    </row>
    <row r="30" spans="1:37" ht="6" customHeight="1" x14ac:dyDescent="0.2">
      <c r="AJ30" s="47"/>
      <c r="AK30" s="47"/>
    </row>
    <row r="31" spans="1:37" ht="12" customHeight="1" x14ac:dyDescent="0.2">
      <c r="A31" s="63" t="s">
        <v>48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3"/>
      <c r="V31" s="23"/>
      <c r="W31" s="23"/>
      <c r="X31" s="23"/>
      <c r="Y31" s="23"/>
    </row>
    <row r="32" spans="1:37" ht="6" customHeight="1" x14ac:dyDescent="0.2"/>
    <row r="33" spans="1:37" ht="12" customHeight="1" x14ac:dyDescent="0.2">
      <c r="A33" s="30" t="s">
        <v>10</v>
      </c>
      <c r="B33" s="31"/>
      <c r="C33" s="96" t="s">
        <v>11</v>
      </c>
      <c r="D33" s="96"/>
      <c r="E33" s="96" t="s">
        <v>19</v>
      </c>
      <c r="F33" s="96"/>
      <c r="G33" s="97" t="s">
        <v>20</v>
      </c>
      <c r="H33" s="98"/>
      <c r="I33" s="99"/>
      <c r="J33" s="97" t="s">
        <v>29</v>
      </c>
      <c r="K33" s="98"/>
      <c r="L33" s="98"/>
      <c r="M33" s="98"/>
      <c r="N33" s="99"/>
      <c r="O33" s="100" t="s">
        <v>25</v>
      </c>
      <c r="P33" s="101"/>
      <c r="Q33" s="101"/>
      <c r="R33" s="102"/>
      <c r="S33" s="97" t="s">
        <v>21</v>
      </c>
      <c r="T33" s="98"/>
      <c r="U33" s="98"/>
      <c r="V33" s="98"/>
      <c r="W33" s="99"/>
      <c r="X33" s="100" t="s">
        <v>12</v>
      </c>
      <c r="Y33" s="102"/>
      <c r="AG33" s="32" t="s">
        <v>24</v>
      </c>
      <c r="AJ33" s="94" t="s">
        <v>12</v>
      </c>
      <c r="AK33" s="95"/>
    </row>
    <row r="34" spans="1:37" ht="12" customHeight="1" x14ac:dyDescent="0.2">
      <c r="A34" s="28" t="s">
        <v>13</v>
      </c>
      <c r="B34" s="29"/>
      <c r="C34" s="103" t="s">
        <v>14</v>
      </c>
      <c r="D34" s="104"/>
      <c r="E34" s="105" t="s">
        <v>15</v>
      </c>
      <c r="F34" s="106"/>
      <c r="G34" s="105" t="s">
        <v>8</v>
      </c>
      <c r="H34" s="107"/>
      <c r="I34" s="106"/>
      <c r="J34" s="105" t="s">
        <v>16</v>
      </c>
      <c r="K34" s="107"/>
      <c r="L34" s="107"/>
      <c r="M34" s="107"/>
      <c r="N34" s="106"/>
      <c r="O34" s="103" t="s">
        <v>43</v>
      </c>
      <c r="P34" s="108"/>
      <c r="Q34" s="103" t="s">
        <v>30</v>
      </c>
      <c r="R34" s="108"/>
      <c r="S34" s="103" t="s">
        <v>16</v>
      </c>
      <c r="T34" s="108"/>
      <c r="U34" s="108"/>
      <c r="V34" s="108"/>
      <c r="W34" s="104"/>
      <c r="X34" s="100" t="s">
        <v>42</v>
      </c>
      <c r="Y34" s="102"/>
      <c r="AC34" s="33" t="s">
        <v>22</v>
      </c>
      <c r="AD34" s="33" t="s">
        <v>17</v>
      </c>
      <c r="AE34" s="33" t="s">
        <v>18</v>
      </c>
      <c r="AF34" s="33" t="s">
        <v>9</v>
      </c>
      <c r="AG34" s="33" t="s">
        <v>23</v>
      </c>
      <c r="AH34" s="39" t="s">
        <v>27</v>
      </c>
      <c r="AI34" s="35" t="s">
        <v>26</v>
      </c>
      <c r="AJ34" s="92" t="s">
        <v>28</v>
      </c>
      <c r="AK34" s="93"/>
    </row>
    <row r="35" spans="1:37" ht="12" customHeight="1" x14ac:dyDescent="0.2">
      <c r="A35" s="75"/>
      <c r="B35" s="76"/>
      <c r="C35" s="77"/>
      <c r="D35" s="77"/>
      <c r="E35" s="78"/>
      <c r="F35" s="78"/>
      <c r="G35" s="79">
        <f>SUM(AF35)</f>
        <v>0</v>
      </c>
      <c r="H35" s="79"/>
      <c r="I35" s="79"/>
      <c r="J35" s="80">
        <f>ROUND((SUM(G35*AG35*AI35)),3)</f>
        <v>0</v>
      </c>
      <c r="K35" s="81"/>
      <c r="L35" s="81"/>
      <c r="M35" s="81"/>
      <c r="N35" s="82"/>
      <c r="O35" s="70"/>
      <c r="P35" s="71"/>
      <c r="Q35" s="83">
        <f>SUM(AI35)</f>
        <v>0</v>
      </c>
      <c r="R35" s="84"/>
      <c r="S35" s="70"/>
      <c r="T35" s="71"/>
      <c r="U35" s="71"/>
      <c r="V35" s="71"/>
      <c r="W35" s="72"/>
      <c r="X35" s="73">
        <f>IF(S35&gt;0,AJ35,0)</f>
        <v>0</v>
      </c>
      <c r="Y35" s="74"/>
      <c r="AC35" s="36">
        <f>SUM(E35/1000)</f>
        <v>0</v>
      </c>
      <c r="AD35" s="37">
        <f>PI()</f>
        <v>3.1415926535897931</v>
      </c>
      <c r="AE35" s="37">
        <f>SUM(AC35*AD35)</f>
        <v>0</v>
      </c>
      <c r="AF35" s="36">
        <f>SUM(C35*AE35)</f>
        <v>0</v>
      </c>
      <c r="AG35" s="36">
        <f>SUM(O35/10)</f>
        <v>0</v>
      </c>
      <c r="AH35" s="40">
        <v>0.5</v>
      </c>
      <c r="AI35" s="36">
        <f>SQRT(AG35/AH35)</f>
        <v>0</v>
      </c>
      <c r="AJ35" s="90" t="str">
        <f>IF(J35&gt;=S35,"JA","NEIN")</f>
        <v>JA</v>
      </c>
      <c r="AK35" s="91"/>
    </row>
    <row r="36" spans="1:37" ht="12" customHeight="1" x14ac:dyDescent="0.2">
      <c r="A36" s="75"/>
      <c r="B36" s="76"/>
      <c r="C36" s="77"/>
      <c r="D36" s="77"/>
      <c r="E36" s="78"/>
      <c r="F36" s="78"/>
      <c r="G36" s="79">
        <f t="shared" ref="G36:G47" si="30">SUM(AF36)</f>
        <v>0</v>
      </c>
      <c r="H36" s="79"/>
      <c r="I36" s="79"/>
      <c r="J36" s="80">
        <f t="shared" ref="J36:J47" si="31">ROUND((SUM(G36*AG36*AI36)),3)</f>
        <v>0</v>
      </c>
      <c r="K36" s="81"/>
      <c r="L36" s="81"/>
      <c r="M36" s="81"/>
      <c r="N36" s="82"/>
      <c r="O36" s="70"/>
      <c r="P36" s="71"/>
      <c r="Q36" s="83">
        <f t="shared" ref="Q36:Q47" si="32">SUM(AI36)</f>
        <v>0</v>
      </c>
      <c r="R36" s="84"/>
      <c r="S36" s="70"/>
      <c r="T36" s="71"/>
      <c r="U36" s="71"/>
      <c r="V36" s="71"/>
      <c r="W36" s="72"/>
      <c r="X36" s="73">
        <f t="shared" ref="X36:X47" si="33">IF(S36&gt;0,AJ36,0)</f>
        <v>0</v>
      </c>
      <c r="Y36" s="74"/>
      <c r="AC36" s="36">
        <f t="shared" ref="AC36:AC47" si="34">SUM(E36/1000)</f>
        <v>0</v>
      </c>
      <c r="AD36" s="37">
        <f>PI()</f>
        <v>3.1415926535897931</v>
      </c>
      <c r="AE36" s="37">
        <f t="shared" ref="AE36:AE47" si="35">SUM(AC36*AD36)</f>
        <v>0</v>
      </c>
      <c r="AF36" s="36">
        <f t="shared" ref="AF36:AF47" si="36">SUM(C36*AE36)</f>
        <v>0</v>
      </c>
      <c r="AG36" s="36">
        <f t="shared" ref="AG36:AG47" si="37">SUM(O36/10)</f>
        <v>0</v>
      </c>
      <c r="AH36" s="40">
        <v>0.5</v>
      </c>
      <c r="AI36" s="36">
        <f t="shared" ref="AI36:AI47" si="38">SQRT(AG36/AH36)</f>
        <v>0</v>
      </c>
      <c r="AJ36" s="90" t="str">
        <f t="shared" ref="AJ36:AJ47" si="39">IF(J36&gt;=S36,"JA","NEIN")</f>
        <v>JA</v>
      </c>
      <c r="AK36" s="91"/>
    </row>
    <row r="37" spans="1:37" ht="12" customHeight="1" x14ac:dyDescent="0.2">
      <c r="A37" s="75"/>
      <c r="B37" s="76"/>
      <c r="C37" s="77"/>
      <c r="D37" s="77"/>
      <c r="E37" s="78"/>
      <c r="F37" s="78"/>
      <c r="G37" s="79">
        <f t="shared" si="30"/>
        <v>0</v>
      </c>
      <c r="H37" s="79"/>
      <c r="I37" s="79"/>
      <c r="J37" s="80">
        <f t="shared" si="31"/>
        <v>0</v>
      </c>
      <c r="K37" s="81"/>
      <c r="L37" s="81"/>
      <c r="M37" s="81"/>
      <c r="N37" s="82"/>
      <c r="O37" s="70"/>
      <c r="P37" s="71"/>
      <c r="Q37" s="83">
        <f t="shared" si="32"/>
        <v>0</v>
      </c>
      <c r="R37" s="84"/>
      <c r="S37" s="70"/>
      <c r="T37" s="71"/>
      <c r="U37" s="71"/>
      <c r="V37" s="71"/>
      <c r="W37" s="72"/>
      <c r="X37" s="73">
        <f t="shared" si="33"/>
        <v>0</v>
      </c>
      <c r="Y37" s="74"/>
      <c r="AC37" s="36">
        <f t="shared" si="34"/>
        <v>0</v>
      </c>
      <c r="AD37" s="37">
        <f>PI()</f>
        <v>3.1415926535897931</v>
      </c>
      <c r="AE37" s="37">
        <f t="shared" si="35"/>
        <v>0</v>
      </c>
      <c r="AF37" s="36">
        <f t="shared" si="36"/>
        <v>0</v>
      </c>
      <c r="AG37" s="36">
        <f t="shared" si="37"/>
        <v>0</v>
      </c>
      <c r="AH37" s="40">
        <v>0.5</v>
      </c>
      <c r="AI37" s="36">
        <f t="shared" si="38"/>
        <v>0</v>
      </c>
      <c r="AJ37" s="90" t="str">
        <f t="shared" si="39"/>
        <v>JA</v>
      </c>
      <c r="AK37" s="91"/>
    </row>
    <row r="38" spans="1:37" ht="12" customHeight="1" x14ac:dyDescent="0.2">
      <c r="A38" s="75"/>
      <c r="B38" s="76"/>
      <c r="C38" s="77"/>
      <c r="D38" s="77"/>
      <c r="E38" s="78"/>
      <c r="F38" s="78"/>
      <c r="G38" s="79">
        <f t="shared" si="30"/>
        <v>0</v>
      </c>
      <c r="H38" s="79"/>
      <c r="I38" s="79"/>
      <c r="J38" s="80">
        <f t="shared" si="31"/>
        <v>0</v>
      </c>
      <c r="K38" s="81"/>
      <c r="L38" s="81"/>
      <c r="M38" s="81"/>
      <c r="N38" s="82"/>
      <c r="O38" s="70"/>
      <c r="P38" s="71"/>
      <c r="Q38" s="83">
        <f t="shared" si="32"/>
        <v>0</v>
      </c>
      <c r="R38" s="84"/>
      <c r="S38" s="70"/>
      <c r="T38" s="71"/>
      <c r="U38" s="71"/>
      <c r="V38" s="71"/>
      <c r="W38" s="72"/>
      <c r="X38" s="73">
        <f t="shared" si="33"/>
        <v>0</v>
      </c>
      <c r="Y38" s="74"/>
      <c r="AC38" s="36">
        <f t="shared" si="34"/>
        <v>0</v>
      </c>
      <c r="AD38" s="37">
        <f>PI()</f>
        <v>3.1415926535897931</v>
      </c>
      <c r="AE38" s="37">
        <f t="shared" si="35"/>
        <v>0</v>
      </c>
      <c r="AF38" s="36">
        <f t="shared" si="36"/>
        <v>0</v>
      </c>
      <c r="AG38" s="36">
        <f t="shared" si="37"/>
        <v>0</v>
      </c>
      <c r="AH38" s="40">
        <v>0.5</v>
      </c>
      <c r="AI38" s="36">
        <f t="shared" si="38"/>
        <v>0</v>
      </c>
      <c r="AJ38" s="90" t="str">
        <f t="shared" si="39"/>
        <v>JA</v>
      </c>
      <c r="AK38" s="91"/>
    </row>
    <row r="39" spans="1:37" ht="12" customHeight="1" x14ac:dyDescent="0.2">
      <c r="A39" s="75"/>
      <c r="B39" s="76"/>
      <c r="C39" s="77"/>
      <c r="D39" s="77"/>
      <c r="E39" s="78"/>
      <c r="F39" s="78"/>
      <c r="G39" s="79">
        <f t="shared" ref="G39:G40" si="40">SUM(AF39)</f>
        <v>0</v>
      </c>
      <c r="H39" s="79"/>
      <c r="I39" s="79"/>
      <c r="J39" s="80">
        <f t="shared" ref="J39:J40" si="41">ROUND((SUM(G39*AG39*AI39)),3)</f>
        <v>0</v>
      </c>
      <c r="K39" s="81"/>
      <c r="L39" s="81"/>
      <c r="M39" s="81"/>
      <c r="N39" s="82"/>
      <c r="O39" s="70"/>
      <c r="P39" s="71"/>
      <c r="Q39" s="83">
        <f t="shared" ref="Q39:Q40" si="42">SUM(AI39)</f>
        <v>0</v>
      </c>
      <c r="R39" s="84"/>
      <c r="S39" s="70"/>
      <c r="T39" s="71"/>
      <c r="U39" s="71"/>
      <c r="V39" s="71"/>
      <c r="W39" s="72"/>
      <c r="X39" s="73">
        <f t="shared" ref="X39:X40" si="43">IF(S39&gt;0,AJ39,0)</f>
        <v>0</v>
      </c>
      <c r="Y39" s="74"/>
      <c r="AC39" s="36">
        <f t="shared" ref="AC39:AC40" si="44">SUM(E39/1000)</f>
        <v>0</v>
      </c>
      <c r="AD39" s="37">
        <f>PI()</f>
        <v>3.1415926535897931</v>
      </c>
      <c r="AE39" s="37">
        <f t="shared" ref="AE39:AE40" si="45">SUM(AC39*AD39)</f>
        <v>0</v>
      </c>
      <c r="AF39" s="36">
        <f t="shared" ref="AF39:AF40" si="46">SUM(C39*AE39)</f>
        <v>0</v>
      </c>
      <c r="AG39" s="36">
        <f t="shared" ref="AG39:AG40" si="47">SUM(O39/10)</f>
        <v>0</v>
      </c>
      <c r="AH39" s="40">
        <v>0.5</v>
      </c>
      <c r="AI39" s="36">
        <f t="shared" ref="AI39:AI40" si="48">SQRT(AG39/AH39)</f>
        <v>0</v>
      </c>
      <c r="AJ39" s="90" t="str">
        <f t="shared" ref="AJ39:AJ40" si="49">IF(J39&gt;=S39,"JA","NEIN")</f>
        <v>JA</v>
      </c>
      <c r="AK39" s="91"/>
    </row>
    <row r="40" spans="1:37" ht="12" customHeight="1" x14ac:dyDescent="0.2">
      <c r="A40" s="75"/>
      <c r="B40" s="76"/>
      <c r="C40" s="77"/>
      <c r="D40" s="77"/>
      <c r="E40" s="78"/>
      <c r="F40" s="78"/>
      <c r="G40" s="79">
        <f t="shared" si="40"/>
        <v>0</v>
      </c>
      <c r="H40" s="79"/>
      <c r="I40" s="79"/>
      <c r="J40" s="80">
        <f t="shared" si="41"/>
        <v>0</v>
      </c>
      <c r="K40" s="81"/>
      <c r="L40" s="81"/>
      <c r="M40" s="81"/>
      <c r="N40" s="82"/>
      <c r="O40" s="70"/>
      <c r="P40" s="71"/>
      <c r="Q40" s="83">
        <f t="shared" si="42"/>
        <v>0</v>
      </c>
      <c r="R40" s="84"/>
      <c r="S40" s="70"/>
      <c r="T40" s="71"/>
      <c r="U40" s="71"/>
      <c r="V40" s="71"/>
      <c r="W40" s="72"/>
      <c r="X40" s="73">
        <f t="shared" si="43"/>
        <v>0</v>
      </c>
      <c r="Y40" s="74"/>
      <c r="AC40" s="36">
        <f t="shared" si="44"/>
        <v>0</v>
      </c>
      <c r="AD40" s="37">
        <f>PI()</f>
        <v>3.1415926535897931</v>
      </c>
      <c r="AE40" s="37">
        <f t="shared" si="45"/>
        <v>0</v>
      </c>
      <c r="AF40" s="36">
        <f t="shared" si="46"/>
        <v>0</v>
      </c>
      <c r="AG40" s="36">
        <f t="shared" si="47"/>
        <v>0</v>
      </c>
      <c r="AH40" s="40">
        <v>0.5</v>
      </c>
      <c r="AI40" s="36">
        <f t="shared" si="48"/>
        <v>0</v>
      </c>
      <c r="AJ40" s="90" t="str">
        <f t="shared" si="49"/>
        <v>JA</v>
      </c>
      <c r="AK40" s="91"/>
    </row>
    <row r="41" spans="1:37" ht="12" customHeight="1" x14ac:dyDescent="0.2">
      <c r="A41" s="75"/>
      <c r="B41" s="76"/>
      <c r="C41" s="77"/>
      <c r="D41" s="77"/>
      <c r="E41" s="78"/>
      <c r="F41" s="78"/>
      <c r="G41" s="79">
        <f t="shared" si="30"/>
        <v>0</v>
      </c>
      <c r="H41" s="79"/>
      <c r="I41" s="79"/>
      <c r="J41" s="80">
        <f t="shared" si="31"/>
        <v>0</v>
      </c>
      <c r="K41" s="81"/>
      <c r="L41" s="81"/>
      <c r="M41" s="81"/>
      <c r="N41" s="82"/>
      <c r="O41" s="70"/>
      <c r="P41" s="71"/>
      <c r="Q41" s="83">
        <f t="shared" si="32"/>
        <v>0</v>
      </c>
      <c r="R41" s="84"/>
      <c r="S41" s="70"/>
      <c r="T41" s="71"/>
      <c r="U41" s="71"/>
      <c r="V41" s="71"/>
      <c r="W41" s="72"/>
      <c r="X41" s="73">
        <f t="shared" si="33"/>
        <v>0</v>
      </c>
      <c r="Y41" s="74"/>
      <c r="AC41" s="36">
        <f t="shared" si="34"/>
        <v>0</v>
      </c>
      <c r="AD41" s="37">
        <f>PI()</f>
        <v>3.1415926535897931</v>
      </c>
      <c r="AE41" s="37">
        <f t="shared" si="35"/>
        <v>0</v>
      </c>
      <c r="AF41" s="36">
        <f t="shared" si="36"/>
        <v>0</v>
      </c>
      <c r="AG41" s="36">
        <f t="shared" si="37"/>
        <v>0</v>
      </c>
      <c r="AH41" s="40">
        <v>0.5</v>
      </c>
      <c r="AI41" s="36">
        <f t="shared" si="38"/>
        <v>0</v>
      </c>
      <c r="AJ41" s="90" t="str">
        <f t="shared" si="39"/>
        <v>JA</v>
      </c>
      <c r="AK41" s="91"/>
    </row>
    <row r="42" spans="1:37" ht="12" customHeight="1" x14ac:dyDescent="0.2">
      <c r="A42" s="75"/>
      <c r="B42" s="76"/>
      <c r="C42" s="77"/>
      <c r="D42" s="77"/>
      <c r="E42" s="78"/>
      <c r="F42" s="78"/>
      <c r="G42" s="79">
        <f t="shared" si="30"/>
        <v>0</v>
      </c>
      <c r="H42" s="79"/>
      <c r="I42" s="79"/>
      <c r="J42" s="80">
        <f t="shared" si="31"/>
        <v>0</v>
      </c>
      <c r="K42" s="81"/>
      <c r="L42" s="81"/>
      <c r="M42" s="81"/>
      <c r="N42" s="82"/>
      <c r="O42" s="70"/>
      <c r="P42" s="71"/>
      <c r="Q42" s="83">
        <f t="shared" si="32"/>
        <v>0</v>
      </c>
      <c r="R42" s="84"/>
      <c r="S42" s="70"/>
      <c r="T42" s="71"/>
      <c r="U42" s="71"/>
      <c r="V42" s="71"/>
      <c r="W42" s="72"/>
      <c r="X42" s="73">
        <f t="shared" si="33"/>
        <v>0</v>
      </c>
      <c r="Y42" s="74"/>
      <c r="AC42" s="36">
        <f t="shared" si="34"/>
        <v>0</v>
      </c>
      <c r="AD42" s="37">
        <f>PI()</f>
        <v>3.1415926535897931</v>
      </c>
      <c r="AE42" s="37">
        <f t="shared" si="35"/>
        <v>0</v>
      </c>
      <c r="AF42" s="36">
        <f t="shared" si="36"/>
        <v>0</v>
      </c>
      <c r="AG42" s="36">
        <f t="shared" si="37"/>
        <v>0</v>
      </c>
      <c r="AH42" s="40">
        <v>0.5</v>
      </c>
      <c r="AI42" s="36">
        <f t="shared" si="38"/>
        <v>0</v>
      </c>
      <c r="AJ42" s="90" t="str">
        <f t="shared" si="39"/>
        <v>JA</v>
      </c>
      <c r="AK42" s="91"/>
    </row>
    <row r="43" spans="1:37" ht="12" customHeight="1" x14ac:dyDescent="0.2">
      <c r="A43" s="75"/>
      <c r="B43" s="76"/>
      <c r="C43" s="77"/>
      <c r="D43" s="77"/>
      <c r="E43" s="78"/>
      <c r="F43" s="78"/>
      <c r="G43" s="79">
        <f t="shared" si="30"/>
        <v>0</v>
      </c>
      <c r="H43" s="79"/>
      <c r="I43" s="79"/>
      <c r="J43" s="80">
        <f t="shared" si="31"/>
        <v>0</v>
      </c>
      <c r="K43" s="81"/>
      <c r="L43" s="81"/>
      <c r="M43" s="81"/>
      <c r="N43" s="82"/>
      <c r="O43" s="70"/>
      <c r="P43" s="71"/>
      <c r="Q43" s="83">
        <f t="shared" si="32"/>
        <v>0</v>
      </c>
      <c r="R43" s="84"/>
      <c r="S43" s="70"/>
      <c r="T43" s="71"/>
      <c r="U43" s="71"/>
      <c r="V43" s="71"/>
      <c r="W43" s="72"/>
      <c r="X43" s="73">
        <f t="shared" si="33"/>
        <v>0</v>
      </c>
      <c r="Y43" s="74"/>
      <c r="AC43" s="36">
        <f t="shared" si="34"/>
        <v>0</v>
      </c>
      <c r="AD43" s="37">
        <f>PI()</f>
        <v>3.1415926535897931</v>
      </c>
      <c r="AE43" s="37">
        <f t="shared" si="35"/>
        <v>0</v>
      </c>
      <c r="AF43" s="36">
        <f t="shared" si="36"/>
        <v>0</v>
      </c>
      <c r="AG43" s="36">
        <f t="shared" si="37"/>
        <v>0</v>
      </c>
      <c r="AH43" s="40">
        <v>0.5</v>
      </c>
      <c r="AI43" s="36">
        <f t="shared" si="38"/>
        <v>0</v>
      </c>
      <c r="AJ43" s="90" t="str">
        <f t="shared" si="39"/>
        <v>JA</v>
      </c>
      <c r="AK43" s="91"/>
    </row>
    <row r="44" spans="1:37" ht="12" customHeight="1" x14ac:dyDescent="0.2">
      <c r="A44" s="75"/>
      <c r="B44" s="76"/>
      <c r="C44" s="77"/>
      <c r="D44" s="77"/>
      <c r="E44" s="78"/>
      <c r="F44" s="78"/>
      <c r="G44" s="79">
        <f t="shared" si="30"/>
        <v>0</v>
      </c>
      <c r="H44" s="79"/>
      <c r="I44" s="79"/>
      <c r="J44" s="80">
        <f t="shared" si="31"/>
        <v>0</v>
      </c>
      <c r="K44" s="81"/>
      <c r="L44" s="81"/>
      <c r="M44" s="81"/>
      <c r="N44" s="82"/>
      <c r="O44" s="70"/>
      <c r="P44" s="71"/>
      <c r="Q44" s="83">
        <f t="shared" si="32"/>
        <v>0</v>
      </c>
      <c r="R44" s="84"/>
      <c r="S44" s="70"/>
      <c r="T44" s="71"/>
      <c r="U44" s="71"/>
      <c r="V44" s="71"/>
      <c r="W44" s="72"/>
      <c r="X44" s="73">
        <f t="shared" si="33"/>
        <v>0</v>
      </c>
      <c r="Y44" s="74"/>
      <c r="AC44" s="36">
        <f t="shared" si="34"/>
        <v>0</v>
      </c>
      <c r="AD44" s="37">
        <f>PI()</f>
        <v>3.1415926535897931</v>
      </c>
      <c r="AE44" s="37">
        <f t="shared" si="35"/>
        <v>0</v>
      </c>
      <c r="AF44" s="36">
        <f t="shared" si="36"/>
        <v>0</v>
      </c>
      <c r="AG44" s="36">
        <f t="shared" si="37"/>
        <v>0</v>
      </c>
      <c r="AH44" s="40">
        <v>0.5</v>
      </c>
      <c r="AI44" s="36">
        <f t="shared" si="38"/>
        <v>0</v>
      </c>
      <c r="AJ44" s="90" t="str">
        <f t="shared" si="39"/>
        <v>JA</v>
      </c>
      <c r="AK44" s="91"/>
    </row>
    <row r="45" spans="1:37" ht="12" customHeight="1" x14ac:dyDescent="0.2">
      <c r="A45" s="75"/>
      <c r="B45" s="76"/>
      <c r="C45" s="77"/>
      <c r="D45" s="77"/>
      <c r="E45" s="78"/>
      <c r="F45" s="78"/>
      <c r="G45" s="79">
        <f t="shared" si="30"/>
        <v>0</v>
      </c>
      <c r="H45" s="79"/>
      <c r="I45" s="79"/>
      <c r="J45" s="80">
        <f t="shared" si="31"/>
        <v>0</v>
      </c>
      <c r="K45" s="81"/>
      <c r="L45" s="81"/>
      <c r="M45" s="81"/>
      <c r="N45" s="82"/>
      <c r="O45" s="70"/>
      <c r="P45" s="71"/>
      <c r="Q45" s="83">
        <f t="shared" si="32"/>
        <v>0</v>
      </c>
      <c r="R45" s="84"/>
      <c r="S45" s="70"/>
      <c r="T45" s="71"/>
      <c r="U45" s="71"/>
      <c r="V45" s="71"/>
      <c r="W45" s="72"/>
      <c r="X45" s="73">
        <f t="shared" si="33"/>
        <v>0</v>
      </c>
      <c r="Y45" s="74"/>
      <c r="AC45" s="36">
        <f t="shared" si="34"/>
        <v>0</v>
      </c>
      <c r="AD45" s="37">
        <f>PI()</f>
        <v>3.1415926535897931</v>
      </c>
      <c r="AE45" s="37">
        <f t="shared" si="35"/>
        <v>0</v>
      </c>
      <c r="AF45" s="36">
        <f t="shared" si="36"/>
        <v>0</v>
      </c>
      <c r="AG45" s="36">
        <f t="shared" si="37"/>
        <v>0</v>
      </c>
      <c r="AH45" s="40">
        <v>0.5</v>
      </c>
      <c r="AI45" s="36">
        <f t="shared" si="38"/>
        <v>0</v>
      </c>
      <c r="AJ45" s="90" t="str">
        <f t="shared" si="39"/>
        <v>JA</v>
      </c>
      <c r="AK45" s="91"/>
    </row>
    <row r="46" spans="1:37" ht="12" customHeight="1" x14ac:dyDescent="0.2">
      <c r="A46" s="75"/>
      <c r="B46" s="76"/>
      <c r="C46" s="77"/>
      <c r="D46" s="77"/>
      <c r="E46" s="78"/>
      <c r="F46" s="78"/>
      <c r="G46" s="79">
        <f t="shared" ref="G46" si="50">SUM(AF46)</f>
        <v>0</v>
      </c>
      <c r="H46" s="79"/>
      <c r="I46" s="79"/>
      <c r="J46" s="80">
        <f t="shared" ref="J46" si="51">ROUND((SUM(G46*AG46*AI46)),3)</f>
        <v>0</v>
      </c>
      <c r="K46" s="81"/>
      <c r="L46" s="81"/>
      <c r="M46" s="81"/>
      <c r="N46" s="82"/>
      <c r="O46" s="70"/>
      <c r="P46" s="71"/>
      <c r="Q46" s="83">
        <f t="shared" ref="Q46" si="52">SUM(AI46)</f>
        <v>0</v>
      </c>
      <c r="R46" s="84"/>
      <c r="S46" s="70"/>
      <c r="T46" s="71"/>
      <c r="U46" s="71"/>
      <c r="V46" s="71"/>
      <c r="W46" s="72"/>
      <c r="X46" s="73">
        <f t="shared" ref="X46" si="53">IF(S46&gt;0,AJ46,0)</f>
        <v>0</v>
      </c>
      <c r="Y46" s="74"/>
      <c r="AC46" s="36">
        <f t="shared" ref="AC46" si="54">SUM(E46/1000)</f>
        <v>0</v>
      </c>
      <c r="AD46" s="37">
        <f>PI()</f>
        <v>3.1415926535897931</v>
      </c>
      <c r="AE46" s="37">
        <f t="shared" ref="AE46" si="55">SUM(AC46*AD46)</f>
        <v>0</v>
      </c>
      <c r="AF46" s="36">
        <f t="shared" ref="AF46" si="56">SUM(C46*AE46)</f>
        <v>0</v>
      </c>
      <c r="AG46" s="36">
        <f t="shared" ref="AG46" si="57">SUM(O46/10)</f>
        <v>0</v>
      </c>
      <c r="AH46" s="40">
        <v>0.5</v>
      </c>
      <c r="AI46" s="36">
        <f t="shared" ref="AI46" si="58">SQRT(AG46/AH46)</f>
        <v>0</v>
      </c>
      <c r="AJ46" s="90" t="str">
        <f t="shared" ref="AJ46" si="59">IF(J46&gt;=S46,"JA","NEIN")</f>
        <v>JA</v>
      </c>
      <c r="AK46" s="91"/>
    </row>
    <row r="47" spans="1:37" ht="12" customHeight="1" x14ac:dyDescent="0.2">
      <c r="A47" s="75"/>
      <c r="B47" s="76"/>
      <c r="C47" s="77"/>
      <c r="D47" s="77"/>
      <c r="E47" s="78"/>
      <c r="F47" s="78"/>
      <c r="G47" s="79">
        <f t="shared" si="30"/>
        <v>0</v>
      </c>
      <c r="H47" s="79"/>
      <c r="I47" s="79"/>
      <c r="J47" s="80">
        <f t="shared" si="31"/>
        <v>0</v>
      </c>
      <c r="K47" s="81"/>
      <c r="L47" s="81"/>
      <c r="M47" s="81"/>
      <c r="N47" s="82"/>
      <c r="O47" s="70"/>
      <c r="P47" s="71"/>
      <c r="Q47" s="83">
        <f t="shared" si="32"/>
        <v>0</v>
      </c>
      <c r="R47" s="84"/>
      <c r="S47" s="70"/>
      <c r="T47" s="71"/>
      <c r="U47" s="71"/>
      <c r="V47" s="71"/>
      <c r="W47" s="72"/>
      <c r="X47" s="73">
        <f t="shared" si="33"/>
        <v>0</v>
      </c>
      <c r="Y47" s="74"/>
      <c r="AC47" s="36">
        <f t="shared" si="34"/>
        <v>0</v>
      </c>
      <c r="AD47" s="37">
        <f>PI()</f>
        <v>3.1415926535897931</v>
      </c>
      <c r="AE47" s="37">
        <f t="shared" si="35"/>
        <v>0</v>
      </c>
      <c r="AF47" s="36">
        <f t="shared" si="36"/>
        <v>0</v>
      </c>
      <c r="AG47" s="36">
        <f t="shared" si="37"/>
        <v>0</v>
      </c>
      <c r="AH47" s="40">
        <v>0.5</v>
      </c>
      <c r="AI47" s="36">
        <f t="shared" si="38"/>
        <v>0</v>
      </c>
      <c r="AJ47" s="90" t="str">
        <f t="shared" si="39"/>
        <v>JA</v>
      </c>
      <c r="AK47" s="91"/>
    </row>
    <row r="48" spans="1:37" ht="6" customHeight="1" x14ac:dyDescent="0.2"/>
    <row r="49" spans="1:25" ht="12" customHeight="1" x14ac:dyDescent="0.2">
      <c r="A49" s="27" t="s">
        <v>53</v>
      </c>
      <c r="O49" s="27" t="s">
        <v>31</v>
      </c>
    </row>
    <row r="50" spans="1:25" ht="6" customHeight="1" x14ac:dyDescent="0.2"/>
    <row r="51" spans="1:25" ht="12" customHeight="1" x14ac:dyDescent="0.2">
      <c r="A51" s="63" t="s">
        <v>38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3"/>
      <c r="V51" s="23"/>
      <c r="W51" s="23"/>
      <c r="X51" s="23"/>
      <c r="Y51" s="23"/>
    </row>
    <row r="52" spans="1:25" ht="6" customHeight="1" x14ac:dyDescent="0.2">
      <c r="B52" s="54"/>
    </row>
    <row r="53" spans="1:25" ht="12" customHeight="1" x14ac:dyDescent="0.2">
      <c r="A53" s="27" t="s">
        <v>36</v>
      </c>
      <c r="B53" s="54"/>
      <c r="G53" s="26" t="s">
        <v>24</v>
      </c>
      <c r="L53" s="26" t="s">
        <v>50</v>
      </c>
      <c r="N53" s="26"/>
      <c r="P53" s="26"/>
      <c r="V53" s="26"/>
      <c r="W53" s="26"/>
      <c r="X53" s="26"/>
      <c r="Y53" s="26"/>
    </row>
    <row r="54" spans="1:25" ht="6" customHeight="1" x14ac:dyDescent="0.2">
      <c r="B54" s="54"/>
    </row>
    <row r="55" spans="1:25" ht="12" customHeight="1" x14ac:dyDescent="0.2">
      <c r="A55" s="27" t="s">
        <v>35</v>
      </c>
      <c r="B55" s="54"/>
      <c r="C55" s="26"/>
      <c r="D55" s="26"/>
      <c r="E55" s="26"/>
      <c r="F55" s="26"/>
      <c r="G55" s="26">
        <v>0.1</v>
      </c>
      <c r="H55" s="26" t="s">
        <v>33</v>
      </c>
      <c r="J55" s="26"/>
      <c r="K55" s="26"/>
      <c r="L55" s="26" t="s">
        <v>32</v>
      </c>
      <c r="M55" s="26"/>
      <c r="O55" s="26"/>
      <c r="P55" s="26"/>
      <c r="V55" s="26"/>
      <c r="W55" s="26"/>
      <c r="X55" s="26"/>
      <c r="Y55" s="26"/>
    </row>
    <row r="56" spans="1:25" ht="12" customHeight="1" x14ac:dyDescent="0.2">
      <c r="A56" s="26"/>
      <c r="B56" s="54"/>
      <c r="C56" s="26"/>
      <c r="D56" s="26"/>
      <c r="E56" s="26"/>
      <c r="F56" s="26"/>
      <c r="G56" s="26">
        <v>0.2</v>
      </c>
      <c r="H56" s="26" t="s">
        <v>33</v>
      </c>
      <c r="J56" s="26"/>
      <c r="K56" s="26"/>
      <c r="L56" s="26" t="s">
        <v>34</v>
      </c>
      <c r="M56" s="26"/>
      <c r="O56" s="26"/>
      <c r="P56" s="26"/>
      <c r="V56" s="26"/>
      <c r="W56" s="26"/>
      <c r="X56" s="26"/>
      <c r="Y56" s="26"/>
    </row>
    <row r="57" spans="1:25" ht="12" customHeight="1" x14ac:dyDescent="0.2">
      <c r="A57" s="26"/>
      <c r="B57" s="54"/>
      <c r="C57" s="26"/>
      <c r="D57" s="26"/>
      <c r="E57" s="26"/>
      <c r="F57" s="26"/>
      <c r="G57" s="59">
        <v>0.05</v>
      </c>
      <c r="H57" s="26" t="s">
        <v>49</v>
      </c>
      <c r="J57" s="26"/>
      <c r="K57" s="26"/>
      <c r="L57" s="26" t="s">
        <v>39</v>
      </c>
      <c r="M57" s="26"/>
      <c r="O57" s="26"/>
      <c r="P57" s="26"/>
      <c r="V57" s="26"/>
      <c r="W57" s="26"/>
      <c r="X57" s="26"/>
      <c r="Y57" s="26"/>
    </row>
    <row r="58" spans="1:25" ht="6" customHeight="1" x14ac:dyDescent="0.2">
      <c r="B58" s="54"/>
    </row>
    <row r="59" spans="1:25" ht="12" customHeight="1" x14ac:dyDescent="0.2">
      <c r="A59" s="27" t="s">
        <v>37</v>
      </c>
      <c r="B59" s="54"/>
      <c r="C59" s="26"/>
      <c r="D59" s="26"/>
      <c r="E59" s="26"/>
      <c r="F59" s="26"/>
      <c r="G59" s="69">
        <v>1</v>
      </c>
      <c r="H59" s="26" t="s">
        <v>14</v>
      </c>
      <c r="I59" s="26"/>
      <c r="J59" s="26"/>
      <c r="K59" s="26"/>
      <c r="L59" s="26" t="s">
        <v>44</v>
      </c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6" customHeight="1" x14ac:dyDescent="0.2">
      <c r="B60" s="54"/>
    </row>
    <row r="61" spans="1:25" ht="12" customHeight="1" x14ac:dyDescent="0.2">
      <c r="B61" s="54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2" customHeight="1" x14ac:dyDescent="0.2">
      <c r="A62" s="27" t="s">
        <v>54</v>
      </c>
      <c r="B62" s="54"/>
      <c r="C62" s="26"/>
      <c r="D62" s="26"/>
      <c r="E62" s="26"/>
      <c r="F62" s="26"/>
      <c r="G62" s="26"/>
      <c r="H62" s="26"/>
      <c r="I62" s="26" t="s">
        <v>40</v>
      </c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2" customHeight="1" x14ac:dyDescent="0.2">
      <c r="A63" s="26"/>
      <c r="B63" s="54"/>
      <c r="C63" s="26"/>
      <c r="D63" s="26"/>
      <c r="E63" s="26"/>
      <c r="F63" s="26"/>
      <c r="G63" s="26"/>
      <c r="H63" s="26"/>
      <c r="I63" s="26" t="s">
        <v>41</v>
      </c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2" customHeight="1" x14ac:dyDescent="0.2">
      <c r="A64" s="26"/>
      <c r="B64" s="54"/>
      <c r="C64" s="26"/>
      <c r="D64" s="26"/>
      <c r="E64" s="26"/>
      <c r="F64" s="26"/>
      <c r="G64" s="26"/>
      <c r="H64" s="26"/>
      <c r="I64" s="26" t="s">
        <v>45</v>
      </c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12" customHeight="1" x14ac:dyDescent="0.2">
      <c r="A65" s="26"/>
      <c r="B65" s="54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2" customHeight="1" x14ac:dyDescent="0.2">
      <c r="A66" s="66" t="s">
        <v>5</v>
      </c>
      <c r="B66" s="65"/>
      <c r="C66" s="65"/>
      <c r="D66" s="67" t="s">
        <v>51</v>
      </c>
      <c r="E66" s="26"/>
      <c r="F66" s="65"/>
      <c r="G66" s="65"/>
      <c r="H66" s="65"/>
      <c r="I66" s="65"/>
      <c r="J66" s="65"/>
      <c r="K66" s="65"/>
      <c r="L66" s="65"/>
      <c r="M66" s="67" t="s">
        <v>6</v>
      </c>
      <c r="N66" s="26"/>
      <c r="O66" s="65"/>
      <c r="P66" s="26"/>
      <c r="Q66" s="65"/>
      <c r="R66" s="65"/>
      <c r="S66" s="65"/>
      <c r="T66" s="65"/>
      <c r="U66" s="65"/>
      <c r="V66" s="64" t="s">
        <v>52</v>
      </c>
      <c r="W66" s="26"/>
      <c r="X66" s="64"/>
      <c r="Y66" s="64"/>
    </row>
    <row r="67" spans="1:25" ht="6" customHeight="1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</row>
    <row r="68" spans="1:25" ht="17.25" customHeight="1" x14ac:dyDescent="0.2">
      <c r="A68" s="85"/>
      <c r="B68" s="85"/>
      <c r="C68" s="26"/>
      <c r="D68" s="86"/>
      <c r="E68" s="86"/>
      <c r="F68" s="86"/>
      <c r="G68" s="86"/>
      <c r="H68" s="86"/>
      <c r="I68" s="86"/>
      <c r="J68" s="86"/>
      <c r="K68" s="86"/>
      <c r="L68" s="26"/>
      <c r="M68" s="86"/>
      <c r="N68" s="86"/>
      <c r="O68" s="86"/>
      <c r="P68" s="86"/>
      <c r="Q68" s="86"/>
      <c r="R68" s="86"/>
      <c r="S68" s="86"/>
      <c r="T68" s="86"/>
      <c r="U68" s="26"/>
      <c r="V68" s="86"/>
      <c r="W68" s="86"/>
      <c r="X68" s="86"/>
      <c r="Y68" s="86"/>
    </row>
    <row r="69" spans="1:25" ht="12" customHeight="1" x14ac:dyDescent="0.2">
      <c r="A69" s="66"/>
      <c r="B69" s="26"/>
      <c r="C69" s="26"/>
      <c r="D69" s="87"/>
      <c r="E69" s="87"/>
      <c r="F69" s="87"/>
      <c r="G69" s="87"/>
      <c r="H69" s="87"/>
      <c r="I69" s="87"/>
      <c r="J69" s="87"/>
      <c r="K69" s="87"/>
      <c r="L69" s="65"/>
      <c r="M69" s="88"/>
      <c r="N69" s="88"/>
      <c r="O69" s="88"/>
      <c r="P69" s="88"/>
      <c r="Q69" s="88"/>
      <c r="R69" s="88"/>
      <c r="S69" s="88"/>
      <c r="T69" s="88"/>
      <c r="U69" s="65"/>
      <c r="V69" s="88"/>
      <c r="W69" s="88"/>
      <c r="X69" s="88"/>
      <c r="Y69" s="88"/>
    </row>
    <row r="70" spans="1:25" ht="17.25" customHeight="1" x14ac:dyDescent="0.2">
      <c r="A70" s="68"/>
      <c r="B70" s="68"/>
      <c r="C70" s="26"/>
      <c r="D70" s="89"/>
      <c r="E70" s="89"/>
      <c r="F70" s="89"/>
      <c r="G70" s="89"/>
      <c r="H70" s="89"/>
      <c r="I70" s="89"/>
      <c r="J70" s="89"/>
      <c r="K70" s="89"/>
      <c r="L70" s="26"/>
      <c r="M70" s="86"/>
      <c r="N70" s="86"/>
      <c r="O70" s="86"/>
      <c r="P70" s="86"/>
      <c r="Q70" s="86"/>
      <c r="R70" s="86"/>
      <c r="S70" s="86"/>
      <c r="T70" s="86"/>
      <c r="U70" s="26"/>
      <c r="V70" s="86"/>
      <c r="W70" s="86"/>
      <c r="X70" s="86"/>
      <c r="Y70" s="86"/>
    </row>
    <row r="71" spans="1:25" ht="6" customHeight="1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</row>
    <row r="72" spans="1:25" ht="12" customHeight="1" x14ac:dyDescent="0.2"/>
    <row r="73" spans="1:25" ht="12" customHeight="1" x14ac:dyDescent="0.2"/>
    <row r="74" spans="1:25" ht="12" customHeight="1" x14ac:dyDescent="0.2"/>
    <row r="75" spans="1:25" ht="12" customHeight="1" x14ac:dyDescent="0.2"/>
    <row r="76" spans="1:25" ht="12" customHeight="1" x14ac:dyDescent="0.2"/>
    <row r="77" spans="1:25" ht="12" customHeight="1" x14ac:dyDescent="0.2"/>
    <row r="78" spans="1:25" ht="12" customHeight="1" x14ac:dyDescent="0.2"/>
    <row r="79" spans="1:25" ht="12" customHeight="1" x14ac:dyDescent="0.2"/>
    <row r="80" spans="1:25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</sheetData>
  <mergeCells count="311">
    <mergeCell ref="A35:B35"/>
    <mergeCell ref="C35:D35"/>
    <mergeCell ref="A24:B24"/>
    <mergeCell ref="C24:D24"/>
    <mergeCell ref="E24:F24"/>
    <mergeCell ref="G24:I24"/>
    <mergeCell ref="J24:N24"/>
    <mergeCell ref="A20:B20"/>
    <mergeCell ref="A40:B40"/>
    <mergeCell ref="C40:D40"/>
    <mergeCell ref="E40:F40"/>
    <mergeCell ref="G40:I40"/>
    <mergeCell ref="J40:N40"/>
    <mergeCell ref="E35:F35"/>
    <mergeCell ref="G35:I35"/>
    <mergeCell ref="J35:N35"/>
    <mergeCell ref="A36:B36"/>
    <mergeCell ref="C36:D36"/>
    <mergeCell ref="E36:F36"/>
    <mergeCell ref="G36:I36"/>
    <mergeCell ref="J36:N36"/>
    <mergeCell ref="A38:B38"/>
    <mergeCell ref="C38:D38"/>
    <mergeCell ref="E38:F38"/>
    <mergeCell ref="A25:B25"/>
    <mergeCell ref="A27:B27"/>
    <mergeCell ref="C20:D20"/>
    <mergeCell ref="E20:F20"/>
    <mergeCell ref="G20:I20"/>
    <mergeCell ref="J20:N20"/>
    <mergeCell ref="A21:B21"/>
    <mergeCell ref="O25:P25"/>
    <mergeCell ref="Q25:R25"/>
    <mergeCell ref="O24:P24"/>
    <mergeCell ref="Q24:R24"/>
    <mergeCell ref="A22:B22"/>
    <mergeCell ref="J23:N23"/>
    <mergeCell ref="A23:B23"/>
    <mergeCell ref="J25:N25"/>
    <mergeCell ref="J27:N27"/>
    <mergeCell ref="C27:D27"/>
    <mergeCell ref="E27:F27"/>
    <mergeCell ref="G27:I27"/>
    <mergeCell ref="C23:D23"/>
    <mergeCell ref="A26:B26"/>
    <mergeCell ref="V2:X2"/>
    <mergeCell ref="E5:N5"/>
    <mergeCell ref="E7:N7"/>
    <mergeCell ref="E9:N9"/>
    <mergeCell ref="T5:Y5"/>
    <mergeCell ref="T7:Y7"/>
    <mergeCell ref="T9:Y9"/>
    <mergeCell ref="S13:W13"/>
    <mergeCell ref="E16:F16"/>
    <mergeCell ref="G16:I16"/>
    <mergeCell ref="J14:N14"/>
    <mergeCell ref="J15:N15"/>
    <mergeCell ref="J16:N16"/>
    <mergeCell ref="X13:Y13"/>
    <mergeCell ref="X16:Y16"/>
    <mergeCell ref="S14:W14"/>
    <mergeCell ref="S15:W15"/>
    <mergeCell ref="S16:W16"/>
    <mergeCell ref="O13:R13"/>
    <mergeCell ref="X14:Y14"/>
    <mergeCell ref="X15:Y15"/>
    <mergeCell ref="C14:D14"/>
    <mergeCell ref="E14:F14"/>
    <mergeCell ref="G14:I14"/>
    <mergeCell ref="C15:D15"/>
    <mergeCell ref="E15:F15"/>
    <mergeCell ref="G15:I15"/>
    <mergeCell ref="O14:P14"/>
    <mergeCell ref="C13:D13"/>
    <mergeCell ref="E13:F13"/>
    <mergeCell ref="G13:I13"/>
    <mergeCell ref="J13:N13"/>
    <mergeCell ref="S17:W17"/>
    <mergeCell ref="S23:W23"/>
    <mergeCell ref="Q14:R14"/>
    <mergeCell ref="S19:W19"/>
    <mergeCell ref="S20:W20"/>
    <mergeCell ref="C21:D21"/>
    <mergeCell ref="S18:W18"/>
    <mergeCell ref="X17:Y17"/>
    <mergeCell ref="O15:P15"/>
    <mergeCell ref="Q15:R15"/>
    <mergeCell ref="O16:P16"/>
    <mergeCell ref="Q16:R16"/>
    <mergeCell ref="O17:P17"/>
    <mergeCell ref="Q17:R17"/>
    <mergeCell ref="O23:P23"/>
    <mergeCell ref="Q23:R23"/>
    <mergeCell ref="O21:P21"/>
    <mergeCell ref="Q21:R21"/>
    <mergeCell ref="Q19:R19"/>
    <mergeCell ref="O20:P20"/>
    <mergeCell ref="Q20:R20"/>
    <mergeCell ref="O18:P18"/>
    <mergeCell ref="Q18:R18"/>
    <mergeCell ref="O19:P19"/>
    <mergeCell ref="A18:B18"/>
    <mergeCell ref="A19:B19"/>
    <mergeCell ref="J17:N17"/>
    <mergeCell ref="A15:B15"/>
    <mergeCell ref="A16:B16"/>
    <mergeCell ref="E21:F21"/>
    <mergeCell ref="G21:I21"/>
    <mergeCell ref="J21:N21"/>
    <mergeCell ref="A17:B17"/>
    <mergeCell ref="C17:D17"/>
    <mergeCell ref="E17:F17"/>
    <mergeCell ref="G17:I17"/>
    <mergeCell ref="C16:D16"/>
    <mergeCell ref="C18:D18"/>
    <mergeCell ref="E18:F18"/>
    <mergeCell ref="G18:I18"/>
    <mergeCell ref="J18:N18"/>
    <mergeCell ref="J19:N19"/>
    <mergeCell ref="C19:D19"/>
    <mergeCell ref="E19:F19"/>
    <mergeCell ref="G19:I19"/>
    <mergeCell ref="S25:W25"/>
    <mergeCell ref="S27:W27"/>
    <mergeCell ref="S21:W21"/>
    <mergeCell ref="C25:D25"/>
    <mergeCell ref="E25:F25"/>
    <mergeCell ref="G25:I25"/>
    <mergeCell ref="C22:D22"/>
    <mergeCell ref="E22:F22"/>
    <mergeCell ref="G22:I22"/>
    <mergeCell ref="J22:N22"/>
    <mergeCell ref="O22:P22"/>
    <mergeCell ref="Q22:R22"/>
    <mergeCell ref="S22:W22"/>
    <mergeCell ref="O27:P27"/>
    <mergeCell ref="Q27:R27"/>
    <mergeCell ref="E23:F23"/>
    <mergeCell ref="G23:I23"/>
    <mergeCell ref="S24:W24"/>
    <mergeCell ref="C26:D26"/>
    <mergeCell ref="E26:F26"/>
    <mergeCell ref="G26:I26"/>
    <mergeCell ref="J26:N26"/>
    <mergeCell ref="O26:P26"/>
    <mergeCell ref="Q26:R26"/>
    <mergeCell ref="X33:Y33"/>
    <mergeCell ref="C34:D34"/>
    <mergeCell ref="E34:F34"/>
    <mergeCell ref="G34:I34"/>
    <mergeCell ref="J34:N34"/>
    <mergeCell ref="O34:P34"/>
    <mergeCell ref="Q34:R34"/>
    <mergeCell ref="S34:W34"/>
    <mergeCell ref="X34:Y34"/>
    <mergeCell ref="O35:P35"/>
    <mergeCell ref="Q35:R35"/>
    <mergeCell ref="S35:W35"/>
    <mergeCell ref="C33:D33"/>
    <mergeCell ref="E33:F33"/>
    <mergeCell ref="G33:I33"/>
    <mergeCell ref="J33:N33"/>
    <mergeCell ref="O33:R33"/>
    <mergeCell ref="S33:W33"/>
    <mergeCell ref="O36:P36"/>
    <mergeCell ref="Q36:R36"/>
    <mergeCell ref="S36:W36"/>
    <mergeCell ref="A37:B37"/>
    <mergeCell ref="C37:D37"/>
    <mergeCell ref="E37:F37"/>
    <mergeCell ref="G37:I37"/>
    <mergeCell ref="J37:N37"/>
    <mergeCell ref="O37:P37"/>
    <mergeCell ref="Q37:R37"/>
    <mergeCell ref="S37:W37"/>
    <mergeCell ref="O38:P38"/>
    <mergeCell ref="Q38:R38"/>
    <mergeCell ref="S38:W38"/>
    <mergeCell ref="A41:B41"/>
    <mergeCell ref="C41:D41"/>
    <mergeCell ref="E41:F41"/>
    <mergeCell ref="G41:I41"/>
    <mergeCell ref="J41:N41"/>
    <mergeCell ref="O41:P41"/>
    <mergeCell ref="Q41:R41"/>
    <mergeCell ref="S41:W41"/>
    <mergeCell ref="A39:B39"/>
    <mergeCell ref="C39:D39"/>
    <mergeCell ref="E39:F39"/>
    <mergeCell ref="G39:I39"/>
    <mergeCell ref="J39:N39"/>
    <mergeCell ref="O39:P39"/>
    <mergeCell ref="Q39:R39"/>
    <mergeCell ref="S39:W39"/>
    <mergeCell ref="S40:W40"/>
    <mergeCell ref="O40:P40"/>
    <mergeCell ref="Q40:R40"/>
    <mergeCell ref="G38:I38"/>
    <mergeCell ref="J38:N38"/>
    <mergeCell ref="O45:P45"/>
    <mergeCell ref="Q45:R45"/>
    <mergeCell ref="S45:W45"/>
    <mergeCell ref="A42:B42"/>
    <mergeCell ref="C42:D42"/>
    <mergeCell ref="E42:F42"/>
    <mergeCell ref="G42:I42"/>
    <mergeCell ref="J42:N42"/>
    <mergeCell ref="O42:P42"/>
    <mergeCell ref="Q42:R42"/>
    <mergeCell ref="S42:W42"/>
    <mergeCell ref="A43:B43"/>
    <mergeCell ref="C43:D43"/>
    <mergeCell ref="E43:F43"/>
    <mergeCell ref="G43:I43"/>
    <mergeCell ref="J43:N43"/>
    <mergeCell ref="O43:P43"/>
    <mergeCell ref="Q43:R43"/>
    <mergeCell ref="S43:W43"/>
    <mergeCell ref="A47:B47"/>
    <mergeCell ref="C47:D47"/>
    <mergeCell ref="E47:F47"/>
    <mergeCell ref="G47:I47"/>
    <mergeCell ref="J47:N47"/>
    <mergeCell ref="O47:P47"/>
    <mergeCell ref="Q47:R47"/>
    <mergeCell ref="S47:W47"/>
    <mergeCell ref="AJ13:AK13"/>
    <mergeCell ref="AJ34:AK34"/>
    <mergeCell ref="AJ33:AK33"/>
    <mergeCell ref="AJ35:AK35"/>
    <mergeCell ref="AJ36:AK36"/>
    <mergeCell ref="AJ37:AK37"/>
    <mergeCell ref="AJ38:AK38"/>
    <mergeCell ref="AJ41:AK41"/>
    <mergeCell ref="AJ42:AK42"/>
    <mergeCell ref="AJ15:AK15"/>
    <mergeCell ref="AJ16:AK16"/>
    <mergeCell ref="AJ17:AK17"/>
    <mergeCell ref="AJ20:AK20"/>
    <mergeCell ref="AJ21:AK21"/>
    <mergeCell ref="AJ22:AK22"/>
    <mergeCell ref="AJ23:AK23"/>
    <mergeCell ref="AJ24:AK24"/>
    <mergeCell ref="AJ25:AK25"/>
    <mergeCell ref="AJ27:AK27"/>
    <mergeCell ref="AJ14:AK14"/>
    <mergeCell ref="AJ18:AK18"/>
    <mergeCell ref="AJ19:AK19"/>
    <mergeCell ref="AJ39:AK39"/>
    <mergeCell ref="AJ40:AK40"/>
    <mergeCell ref="AJ43:AK43"/>
    <mergeCell ref="AJ26:AK26"/>
    <mergeCell ref="AJ44:AK44"/>
    <mergeCell ref="AJ45:AK45"/>
    <mergeCell ref="AJ47:AK47"/>
    <mergeCell ref="X35:Y35"/>
    <mergeCell ref="X36:Y36"/>
    <mergeCell ref="X37:Y37"/>
    <mergeCell ref="X38:Y38"/>
    <mergeCell ref="X41:Y41"/>
    <mergeCell ref="X42:Y42"/>
    <mergeCell ref="X43:Y43"/>
    <mergeCell ref="X44:Y44"/>
    <mergeCell ref="X45:Y45"/>
    <mergeCell ref="X47:Y47"/>
    <mergeCell ref="X39:Y39"/>
    <mergeCell ref="AJ46:AK46"/>
    <mergeCell ref="X40:Y40"/>
    <mergeCell ref="X20:Y20"/>
    <mergeCell ref="X21:Y21"/>
    <mergeCell ref="X22:Y22"/>
    <mergeCell ref="X23:Y23"/>
    <mergeCell ref="X24:Y24"/>
    <mergeCell ref="X25:Y25"/>
    <mergeCell ref="X27:Y27"/>
    <mergeCell ref="X18:Y18"/>
    <mergeCell ref="X19:Y19"/>
    <mergeCell ref="A68:B68"/>
    <mergeCell ref="D68:K68"/>
    <mergeCell ref="M68:T68"/>
    <mergeCell ref="V68:Y68"/>
    <mergeCell ref="D69:K69"/>
    <mergeCell ref="M69:T69"/>
    <mergeCell ref="V69:Y69"/>
    <mergeCell ref="D70:K70"/>
    <mergeCell ref="M70:T70"/>
    <mergeCell ref="V70:Y70"/>
    <mergeCell ref="S26:W26"/>
    <mergeCell ref="X26:Y26"/>
    <mergeCell ref="A46:B46"/>
    <mergeCell ref="C46:D46"/>
    <mergeCell ref="E46:F46"/>
    <mergeCell ref="G46:I46"/>
    <mergeCell ref="J46:N46"/>
    <mergeCell ref="O46:P46"/>
    <mergeCell ref="Q46:R46"/>
    <mergeCell ref="S46:W46"/>
    <mergeCell ref="X46:Y46"/>
    <mergeCell ref="A44:B44"/>
    <mergeCell ref="C44:D44"/>
    <mergeCell ref="E44:F44"/>
    <mergeCell ref="G44:I44"/>
    <mergeCell ref="J44:N44"/>
    <mergeCell ref="O44:P44"/>
    <mergeCell ref="Q44:R44"/>
    <mergeCell ref="S44:W44"/>
    <mergeCell ref="A45:B45"/>
    <mergeCell ref="C45:D45"/>
    <mergeCell ref="E45:F45"/>
    <mergeCell ref="G45:I45"/>
    <mergeCell ref="J45:N45"/>
  </mergeCells>
  <dataValidations disablePrompts="1" count="2">
    <dataValidation type="decimal" errorStyle="information" operator="greaterThanOrEqual" allowBlank="1" showInputMessage="1" showErrorMessage="1" error="Mindesteinstauhöhe (Wassersäule) kleiner als 0.5 m!" prompt="Mindesteinstauhöhe (Wassersäule)_x000a_1.0 m über dem Rohrscheitel!" sqref="O15:P27" xr:uid="{1753FE47-8FA6-425F-97F2-8E5F5F75D749}">
      <formula1>1</formula1>
    </dataValidation>
    <dataValidation type="decimal" errorStyle="information" operator="greaterThanOrEqual" allowBlank="1" showInputMessage="1" showErrorMessage="1" error="Mindesteinstauhöhe (Wassersäule) kleiner als 0.5 m!" prompt="Mindesteinstauhöhe (Wassersäule)_x000a_1.0 m über dem Rohrscheitel!" sqref="O35:P47" xr:uid="{179D784B-8144-4B11-BA9F-5F0A19B12E59}">
      <formula1>0.5</formula1>
    </dataValidation>
  </dataValidations>
  <pageMargins left="0.51181102362204722" right="0.51181102362204722" top="0.59055118110236227" bottom="0.59055118110236227" header="0.31496062992125984" footer="0.31496062992125984"/>
  <pageSetup paperSize="9" orientation="portrait" r:id="rId1"/>
  <headerFooter>
    <oddFooter>&amp;L&amp;6&amp;F&amp;R&amp;6Juli 2025</oddFooter>
  </headerFooter>
</worksheet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10.4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Stämpfli Andreas, TVS TAB</dc:creator>
  <cp:lastModifiedBy>Rosser Martin, TVS TSB</cp:lastModifiedBy>
  <cp:lastPrinted>2024-03-18T10:40:24Z</cp:lastPrinted>
  <dcterms:created xsi:type="dcterms:W3CDTF">2015-03-12T12:54:10Z</dcterms:created>
  <dcterms:modified xsi:type="dcterms:W3CDTF">2025-08-21T06:23:51Z</dcterms:modified>
</cp:coreProperties>
</file>