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2\Aktuell\"/>
    </mc:Choice>
  </mc:AlternateContent>
  <xr:revisionPtr revIDLastSave="0" documentId="13_ncr:1_{5BA980DC-D9B6-489E-A0F3-503ACD2FD61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4" r:id="rId1"/>
    <sheet name="2024" sheetId="12" r:id="rId2"/>
    <sheet name="2023" sheetId="10" r:id="rId3"/>
    <sheet name="2022" sheetId="8" r:id="rId4"/>
    <sheet name="2021" sheetId="1" r:id="rId5"/>
    <sheet name="2020" sheetId="6" r:id="rId6"/>
    <sheet name="2019" sheetId="7" r:id="rId7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2" l="1"/>
  <c r="R17" i="12"/>
  <c r="R13" i="12"/>
  <c r="H21" i="14"/>
  <c r="G21" i="14"/>
  <c r="H17" i="14"/>
  <c r="G17" i="14"/>
  <c r="H13" i="14"/>
  <c r="G13" i="14"/>
  <c r="E20" i="14" l="1"/>
  <c r="E20" i="12"/>
  <c r="E20" i="10"/>
  <c r="E34" i="14"/>
  <c r="E31" i="14"/>
  <c r="E29" i="14"/>
  <c r="E28" i="14"/>
  <c r="E27" i="14"/>
  <c r="E25" i="14"/>
  <c r="E23" i="14"/>
  <c r="R21" i="14"/>
  <c r="Q21" i="14"/>
  <c r="P21" i="14"/>
  <c r="O21" i="14"/>
  <c r="N21" i="14"/>
  <c r="M21" i="14"/>
  <c r="L21" i="14"/>
  <c r="K21" i="14"/>
  <c r="J21" i="14"/>
  <c r="I21" i="14"/>
  <c r="E19" i="14"/>
  <c r="R17" i="14"/>
  <c r="Q17" i="14"/>
  <c r="P17" i="14"/>
  <c r="O17" i="14"/>
  <c r="N17" i="14"/>
  <c r="M17" i="14"/>
  <c r="L17" i="14"/>
  <c r="K17" i="14"/>
  <c r="J17" i="14"/>
  <c r="I17" i="14"/>
  <c r="E16" i="14"/>
  <c r="E15" i="14"/>
  <c r="R13" i="14"/>
  <c r="Q13" i="14"/>
  <c r="P13" i="14"/>
  <c r="O13" i="14"/>
  <c r="N13" i="14"/>
  <c r="M13" i="14"/>
  <c r="L13" i="14"/>
  <c r="K13" i="14"/>
  <c r="J13" i="14"/>
  <c r="I13" i="14"/>
  <c r="E12" i="14"/>
  <c r="E11" i="14"/>
  <c r="E10" i="14"/>
  <c r="E9" i="14"/>
  <c r="E28" i="12"/>
  <c r="E29" i="12"/>
  <c r="E31" i="12"/>
  <c r="E34" i="12"/>
  <c r="N21" i="12"/>
  <c r="N17" i="12"/>
  <c r="N13" i="12"/>
  <c r="K21" i="12"/>
  <c r="K17" i="12"/>
  <c r="K13" i="12"/>
  <c r="E17" i="14" l="1"/>
  <c r="E21" i="14"/>
  <c r="E13" i="14"/>
  <c r="J21" i="12"/>
  <c r="J17" i="12"/>
  <c r="J13" i="12"/>
  <c r="H21" i="12" l="1"/>
  <c r="H17" i="12"/>
  <c r="H13" i="12"/>
  <c r="E27" i="12" l="1"/>
  <c r="E25" i="12"/>
  <c r="E23" i="12"/>
  <c r="Q21" i="12"/>
  <c r="P21" i="12"/>
  <c r="O21" i="12"/>
  <c r="M21" i="12"/>
  <c r="L21" i="12"/>
  <c r="I21" i="12"/>
  <c r="G21" i="12"/>
  <c r="E19" i="12"/>
  <c r="Q17" i="12"/>
  <c r="P17" i="12"/>
  <c r="O17" i="12"/>
  <c r="M17" i="12"/>
  <c r="L17" i="12"/>
  <c r="I17" i="12"/>
  <c r="G17" i="12"/>
  <c r="E16" i="12"/>
  <c r="E15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<sst xmlns="http://schemas.openxmlformats.org/spreadsheetml/2006/main" count="452" uniqueCount="66">
  <si>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</si>
  <si>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</si>
  <si>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</si>
  <si>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</si>
  <si>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</si>
  <si>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</si>
  <si>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</si>
  <si>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</si>
  <si>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</si>
  <si>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</si>
  <si>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</si>
  <si>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</si>
  <si>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</si>
  <si>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</si>
  <si>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</si>
  <si>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</si>
  <si>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</si>
  <si>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</si>
  <si>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</si>
  <si>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</si>
  <si>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</si>
  <si>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</si>
  <si>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</si>
  <si>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</si>
  <si>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</si>
  <si>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</si>
  <si>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</si>
  <si>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</si>
  <si>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</si>
  <si>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</si>
  <si>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</si>
  <si>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</si>
  <si>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</si>
  <si>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</si>
  <si>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</si>
  <si>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</si>
  <si>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</si>
  <si>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</si>
  <si>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</si>
  <si>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</si>
  <si>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</si>
  <si>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</si>
  <si>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</si>
  <si>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</si>
  <si>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</si>
  <si>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</si>
  <si>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</si>
  <si>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</si>
  <si>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</si>
  <si>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</si>
  <si>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</si>
  <si>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</si>
  <si>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</si>
  <si>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</si>
  <si>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</si>
  <si>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</si>
  <si>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</si>
  <si>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</si>
  <si>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</si>
  <si>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</si>
  <si>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</si>
  <si>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</si>
  <si>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2025</t>
  </si>
  <si>
    <t>Witterungsdaten nach Monat 2025</t>
  </si>
  <si>
    <t>Datenquelle: MeteoSchweiz (Datenstand: 18.3.2025)</t>
  </si>
  <si>
    <t>Datenquelle: MeteoSchweiz (Datenstand: 18.6.2025)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</si>
</sst>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005F35-794B-47B5-89ED-65A1B8A2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43AF-2089-4AD2-9E26-99E5CCCE1017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62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-7.1</v>
      </c>
      <c r="F9" s="14"/>
      <c r="G9" s="14">
        <v>-7.1</v>
      </c>
      <c r="H9" s="14">
        <v>-4.5</v>
      </c>
      <c r="I9" s="14">
        <v>-4.0999999999999996</v>
      </c>
      <c r="J9" s="14">
        <v>-1.6</v>
      </c>
      <c r="K9" s="14">
        <v>3.2</v>
      </c>
      <c r="L9" s="14"/>
      <c r="M9" s="14"/>
      <c r="N9" s="14"/>
      <c r="O9" s="14"/>
      <c r="P9" s="14"/>
      <c r="Q9" s="14"/>
      <c r="R9" s="14"/>
    </row>
    <row r="10" spans="1:18" x14ac:dyDescent="0.2">
      <c r="B10" s="5" t="s">
        <v>28</v>
      </c>
      <c r="C10" s="2" t="s">
        <v>16</v>
      </c>
      <c r="D10" s="14"/>
      <c r="E10" s="34">
        <f>MAX(G10:R10)</f>
        <v>28.5</v>
      </c>
      <c r="F10" s="14"/>
      <c r="G10" s="14">
        <v>13</v>
      </c>
      <c r="H10" s="14">
        <v>12.4</v>
      </c>
      <c r="I10" s="14">
        <v>17.100000000000001</v>
      </c>
      <c r="J10" s="14">
        <v>23.5</v>
      </c>
      <c r="K10" s="14">
        <v>28.5</v>
      </c>
      <c r="L10" s="14"/>
      <c r="M10" s="14"/>
      <c r="N10" s="14"/>
      <c r="O10" s="14"/>
      <c r="P10" s="14"/>
      <c r="Q10" s="14"/>
      <c r="R10" s="14"/>
    </row>
    <row r="11" spans="1:18" x14ac:dyDescent="0.2">
      <c r="B11" s="5" t="s">
        <v>42</v>
      </c>
      <c r="C11" s="2" t="s">
        <v>16</v>
      </c>
      <c r="D11" s="14"/>
      <c r="E11" s="34">
        <f>AVERAGE(G11:R11)</f>
        <v>6.9</v>
      </c>
      <c r="F11" s="14"/>
      <c r="G11" s="14">
        <v>1.6</v>
      </c>
      <c r="H11" s="14">
        <v>2.6</v>
      </c>
      <c r="I11" s="14">
        <v>6.5</v>
      </c>
      <c r="J11" s="14">
        <v>10.4</v>
      </c>
      <c r="K11" s="14">
        <v>13.4</v>
      </c>
      <c r="L11" s="14"/>
      <c r="M11" s="14"/>
      <c r="N11" s="14"/>
      <c r="O11" s="14"/>
      <c r="P11" s="14"/>
      <c r="Q11" s="14"/>
      <c r="R11" s="14"/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5.74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/>
      <c r="M12" s="23"/>
      <c r="N12" s="23"/>
      <c r="O12" s="23"/>
      <c r="P12" s="23"/>
      <c r="Q12" s="23"/>
      <c r="R12" s="23"/>
    </row>
    <row r="13" spans="1:18" x14ac:dyDescent="0.2">
      <c r="B13" s="5" t="s">
        <v>40</v>
      </c>
      <c r="C13" s="2" t="s">
        <v>16</v>
      </c>
      <c r="D13" s="14"/>
      <c r="E13" s="34">
        <f>E11-E12</f>
        <v>1.1600000000000001</v>
      </c>
      <c r="F13" s="14"/>
      <c r="G13" s="14">
        <f>IF(G11="","",G11-G12)</f>
        <v>1.4000000000000001</v>
      </c>
      <c r="H13" s="14">
        <f>IF(H11="","",H11-H12)</f>
        <v>1.5</v>
      </c>
      <c r="I13" s="14">
        <f>IF(I11="","",I11-I12)</f>
        <v>1.2999999999999998</v>
      </c>
      <c r="J13" s="14">
        <f>IF(J11="","",J11-J12)</f>
        <v>1.4000000000000004</v>
      </c>
      <c r="K13" s="14">
        <f>IF(K11="","",K11-K12)</f>
        <v>0.20000000000000107</v>
      </c>
      <c r="L13" s="14" t="str">
        <f t="shared" ref="L13:Q13" si="0">IF(L11="","",L11-L12)</f>
        <v/>
      </c>
      <c r="M13" s="14" t="str">
        <f>IF(M11="","",M11-M12)</f>
        <v/>
      </c>
      <c r="N13" s="14" t="str">
        <f>IF(N11="","",N11-N12)</f>
        <v/>
      </c>
      <c r="O13" s="14" t="str">
        <f>IF(O11="","",O11-O12)</f>
        <v/>
      </c>
      <c r="P13" s="14" t="str">
        <f>IF(P11="","",P11-P12)</f>
        <v/>
      </c>
      <c r="Q13" s="14" t="str">
        <f t="shared" si="0"/>
        <v/>
      </c>
      <c r="R13" s="14" t="str">
        <f>IF(R11="","",R11-R12)</f>
        <v/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756.2</v>
      </c>
      <c r="F15" s="16"/>
      <c r="G15" s="16">
        <v>86.3</v>
      </c>
      <c r="H15" s="16">
        <v>64.2</v>
      </c>
      <c r="I15" s="16">
        <v>161.19999999999999</v>
      </c>
      <c r="J15" s="16">
        <v>237.3</v>
      </c>
      <c r="K15" s="16">
        <v>207.2</v>
      </c>
      <c r="L15" s="16"/>
      <c r="M15" s="16"/>
      <c r="N15" s="16"/>
      <c r="O15" s="16"/>
      <c r="P15" s="16"/>
      <c r="Q15" s="16"/>
      <c r="R15" s="16"/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687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/>
      <c r="M16" s="28"/>
      <c r="N16" s="28"/>
      <c r="O16" s="28"/>
      <c r="P16" s="28"/>
      <c r="Q16" s="28"/>
      <c r="R16" s="28"/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69.200000000000045</v>
      </c>
      <c r="F17" s="21"/>
      <c r="G17" s="16">
        <f>IF(G15="","",G15-G16)</f>
        <v>20.299999999999997</v>
      </c>
      <c r="H17" s="16">
        <f>IF(H15="","",H15-H16)</f>
        <v>-29.799999999999997</v>
      </c>
      <c r="I17" s="16">
        <f t="shared" ref="I17:Q17" si="1">IF(I15="","",I15-I16)</f>
        <v>10.199999999999989</v>
      </c>
      <c r="J17" s="16">
        <f>IF(J15="","",J15-J16)</f>
        <v>58.300000000000011</v>
      </c>
      <c r="K17" s="16">
        <f>IF(K15="","",K15-K16)</f>
        <v>10.199999999999989</v>
      </c>
      <c r="L17" s="16" t="str">
        <f t="shared" si="1"/>
        <v/>
      </c>
      <c r="M17" s="16" t="str">
        <f>IF(M15="","",M15-M16)</f>
        <v/>
      </c>
      <c r="N17" s="16" t="str">
        <f>IF(N15="","",N15-N16)</f>
        <v/>
      </c>
      <c r="O17" s="16" t="str">
        <f>IF(O15="","",O15-O16)</f>
        <v/>
      </c>
      <c r="P17" s="16" t="str">
        <f t="shared" si="1"/>
        <v/>
      </c>
      <c r="Q17" s="16" t="str">
        <f t="shared" si="1"/>
        <v/>
      </c>
      <c r="R17" s="16" t="str">
        <f>IF(R15="","",R15-R16)</f>
        <v/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322.10000000000002</v>
      </c>
      <c r="F19" s="16"/>
      <c r="G19" s="16">
        <v>120.4</v>
      </c>
      <c r="H19" s="16">
        <v>31.4</v>
      </c>
      <c r="I19" s="16">
        <v>21.9</v>
      </c>
      <c r="J19" s="16">
        <v>47.6</v>
      </c>
      <c r="K19" s="16">
        <v>100.8</v>
      </c>
      <c r="L19" s="16"/>
      <c r="M19" s="16"/>
      <c r="N19" s="16"/>
      <c r="O19" s="16"/>
      <c r="P19" s="16"/>
      <c r="Q19" s="16"/>
      <c r="R19" s="16"/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371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/>
      <c r="M20" s="28"/>
      <c r="N20" s="28"/>
      <c r="O20" s="28"/>
      <c r="P20" s="28"/>
      <c r="Q20" s="28"/>
      <c r="R20" s="28"/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-48.899999999999977</v>
      </c>
      <c r="F21" s="21"/>
      <c r="G21" s="16">
        <f>IF(G19="","",G19-G20)</f>
        <v>60.400000000000006</v>
      </c>
      <c r="H21" s="16">
        <f>IF(H19="","",H19-H20)</f>
        <v>-24.6</v>
      </c>
      <c r="I21" s="16">
        <f t="shared" ref="I21:Q21" si="2">IF(I19="","",I19-I20)</f>
        <v>-43.1</v>
      </c>
      <c r="J21" s="16">
        <f>IF(J19="","",J19-J20)</f>
        <v>-30.4</v>
      </c>
      <c r="K21" s="16">
        <f>IF(K19="","",K19-K20)</f>
        <v>-11.200000000000003</v>
      </c>
      <c r="L21" s="16" t="str">
        <f t="shared" si="2"/>
        <v/>
      </c>
      <c r="M21" s="16" t="str">
        <f t="shared" si="2"/>
        <v/>
      </c>
      <c r="N21" s="16" t="str">
        <f>IF(N19="","",N19-N20)</f>
        <v/>
      </c>
      <c r="O21" s="16" t="str">
        <f t="shared" si="2"/>
        <v/>
      </c>
      <c r="P21" s="16" t="str">
        <f t="shared" si="2"/>
        <v/>
      </c>
      <c r="Q21" s="16" t="str">
        <f t="shared" si="2"/>
        <v/>
      </c>
      <c r="R21" s="16" t="str">
        <f>IF(R19="","",R19-R20)</f>
        <v/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</v>
      </c>
      <c r="F23" s="21"/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1"/>
      <c r="M23" s="21"/>
      <c r="N23" s="21"/>
      <c r="O23" s="21"/>
      <c r="P23" s="21"/>
      <c r="Q23" s="21"/>
      <c r="R23" s="21"/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71.3</v>
      </c>
      <c r="F25" s="21"/>
      <c r="G25" s="21">
        <v>71.3</v>
      </c>
      <c r="H25" s="21">
        <v>65.2</v>
      </c>
      <c r="I25" s="21">
        <v>64.099999999999994</v>
      </c>
      <c r="J25" s="21">
        <v>65.2</v>
      </c>
      <c r="K25" s="21">
        <v>45.7</v>
      </c>
      <c r="L25" s="21"/>
      <c r="M25" s="21"/>
      <c r="N25" s="21"/>
      <c r="O25" s="21"/>
      <c r="P25" s="21"/>
      <c r="Q25" s="21"/>
      <c r="R25" s="21"/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57</v>
      </c>
      <c r="F27" s="16"/>
      <c r="G27" s="16">
        <v>16</v>
      </c>
      <c r="H27" s="16">
        <v>10</v>
      </c>
      <c r="I27" s="16">
        <v>9</v>
      </c>
      <c r="J27" s="16">
        <v>9</v>
      </c>
      <c r="K27" s="16">
        <v>13</v>
      </c>
      <c r="L27" s="16"/>
      <c r="M27" s="16"/>
      <c r="N27" s="16"/>
      <c r="O27" s="16"/>
      <c r="P27" s="16"/>
      <c r="Q27" s="16"/>
      <c r="R27" s="16"/>
    </row>
    <row r="28" spans="1:18" x14ac:dyDescent="0.2">
      <c r="B28" s="5" t="s">
        <v>32</v>
      </c>
      <c r="D28" s="16"/>
      <c r="E28" s="16">
        <f>SUM(G28:R28)</f>
        <v>51</v>
      </c>
      <c r="F28" s="16"/>
      <c r="G28" s="16">
        <v>20</v>
      </c>
      <c r="H28" s="16">
        <v>18</v>
      </c>
      <c r="I28" s="16">
        <v>10</v>
      </c>
      <c r="J28" s="16">
        <v>3</v>
      </c>
      <c r="K28" s="16">
        <v>0</v>
      </c>
      <c r="L28" s="16"/>
      <c r="M28" s="16"/>
      <c r="N28" s="16"/>
      <c r="O28" s="16"/>
      <c r="P28" s="16"/>
      <c r="Q28" s="16"/>
      <c r="R28" s="16"/>
    </row>
    <row r="29" spans="1:18" x14ac:dyDescent="0.2">
      <c r="A29" s="20"/>
      <c r="B29" s="20" t="s">
        <v>33</v>
      </c>
      <c r="C29" s="19"/>
      <c r="D29" s="21"/>
      <c r="E29" s="21">
        <f>SUM(G29:R29)</f>
        <v>3</v>
      </c>
      <c r="F29" s="21"/>
      <c r="G29" s="21">
        <v>0</v>
      </c>
      <c r="H29" s="21">
        <v>0</v>
      </c>
      <c r="I29" s="21">
        <v>0</v>
      </c>
      <c r="J29" s="21">
        <v>0</v>
      </c>
      <c r="K29" s="21">
        <v>3</v>
      </c>
      <c r="L29" s="21"/>
      <c r="M29" s="21"/>
      <c r="N29" s="21"/>
      <c r="O29" s="21"/>
      <c r="P29" s="21"/>
      <c r="Q29" s="21"/>
      <c r="R29" s="21"/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122</v>
      </c>
      <c r="F31" s="21"/>
      <c r="G31" s="21">
        <v>31</v>
      </c>
      <c r="H31" s="21">
        <v>28</v>
      </c>
      <c r="I31" s="21">
        <v>31</v>
      </c>
      <c r="J31" s="21">
        <v>22</v>
      </c>
      <c r="K31" s="21">
        <v>10</v>
      </c>
      <c r="L31" s="21"/>
      <c r="M31" s="21"/>
      <c r="N31" s="21"/>
      <c r="O31" s="21"/>
      <c r="P31" s="21"/>
      <c r="Q31" s="21"/>
      <c r="R31" s="21"/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1814.7</v>
      </c>
      <c r="F34" s="21"/>
      <c r="G34" s="21">
        <v>571.4</v>
      </c>
      <c r="H34" s="21">
        <v>486.6</v>
      </c>
      <c r="I34" s="21">
        <v>419</v>
      </c>
      <c r="J34" s="21">
        <v>236.2</v>
      </c>
      <c r="K34" s="21">
        <v>101.5</v>
      </c>
      <c r="L34" s="21"/>
      <c r="M34" s="21"/>
      <c r="N34" s="21"/>
      <c r="O34" s="21"/>
      <c r="P34" s="21"/>
      <c r="Q34" s="21"/>
      <c r="R34" s="21"/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65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>
        <v>-9.1</v>
      </c>
      <c r="R9" s="14">
        <v>-6.1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>
        <v>13.3</v>
      </c>
      <c r="R10" s="14">
        <v>10.7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10.625000000000002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>
        <v>4.5</v>
      </c>
      <c r="R11" s="14">
        <v>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1.3250000000000011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>
        <f t="shared" si="0"/>
        <v>0.29999999999999982</v>
      </c>
      <c r="R13" s="14">
        <f>IF(R11="","",R11-R12)</f>
        <v>9.9999999999999978E-2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1541.7000000000003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>
        <v>65.7</v>
      </c>
      <c r="R15" s="16">
        <v>42.4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-255.29999999999973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>
        <f t="shared" si="1"/>
        <v>-0.29999999999999716</v>
      </c>
      <c r="R17" s="16">
        <f>IF(R15="","",R15-R16)</f>
        <v>-10.600000000000001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1021.6000000000001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>
        <v>83.2</v>
      </c>
      <c r="R19" s="16">
        <v>81.099999999999994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-0.39999999999986358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>
        <f t="shared" si="2"/>
        <v>6.2000000000000028</v>
      </c>
      <c r="R21" s="16">
        <f>IF(R19="","",R19-R20)</f>
        <v>3.0999999999999943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63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</v>
      </c>
      <c r="R23" s="21">
        <v>17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>
        <v>60.5</v>
      </c>
      <c r="R25" s="21">
        <v>71.599999999999994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162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>
        <v>8</v>
      </c>
      <c r="R27" s="16">
        <v>9</v>
      </c>
    </row>
    <row r="28" spans="1:18" x14ac:dyDescent="0.2">
      <c r="B28" s="5" t="s">
        <v>32</v>
      </c>
      <c r="D28" s="16"/>
      <c r="E28" s="16">
        <f>SUM(G28:R28)</f>
        <v>73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12</v>
      </c>
      <c r="R28" s="16">
        <v>23</v>
      </c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>
        <v>0</v>
      </c>
      <c r="R29" s="21">
        <v>0</v>
      </c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208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>
        <v>30</v>
      </c>
      <c r="R31" s="21">
        <v>31</v>
      </c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3028.0999999999995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>
        <v>464.7</v>
      </c>
      <c r="R34" s="21">
        <v>588.20000000000005</v>
      </c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64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Reber Jil, PRD AUSTA LER</cp:lastModifiedBy>
  <cp:lastPrinted>2025-02-24T07:27:29Z</cp:lastPrinted>
  <dcterms:created xsi:type="dcterms:W3CDTF">2021-01-07T07:09:33Z</dcterms:created>
  <dcterms:modified xsi:type="dcterms:W3CDTF">2025-06-23T11:43:33Z</dcterms:modified>
</cp:coreProperties>
</file>