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harts/chart6.xml" ContentType="application/vnd.openxmlformats-officedocument.drawingml.chart+xml"/>
  <Override PartName="/xl/drawings/drawing20.xml" ContentType="application/vnd.openxmlformats-officedocument.drawingml.chartshapes+xml"/>
  <Override PartName="/xl/charts/chart7.xml" ContentType="application/vnd.openxmlformats-officedocument.drawingml.chart+xml"/>
  <Override PartName="/xl/drawings/drawing21.xml" ContentType="application/vnd.openxmlformats-officedocument.drawingml.chartshapes+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charts/chart10.xml" ContentType="application/vnd.openxmlformats-officedocument.drawingml.chart+xml"/>
  <Override PartName="/xl/drawings/drawing25.xml" ContentType="application/vnd.openxmlformats-officedocument.drawingml.chartshapes+xml"/>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ml.chartshapes+xml"/>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ml.chartshapes+xml"/>
  <Override PartName="/xl/charts/chart2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charts/chart22.xml" ContentType="application/vnd.openxmlformats-officedocument.drawingml.chart+xml"/>
  <Override PartName="/xl/drawings/drawing40.xml" ContentType="application/vnd.openxmlformats-officedocument.drawingml.chartshapes+xml"/>
  <Override PartName="/xl/charts/chart23.xml" ContentType="application/vnd.openxmlformats-officedocument.drawingml.chart+xml"/>
  <Override PartName="/xl/drawings/drawing41.xml" ContentType="application/vnd.openxmlformats-officedocument.drawingml.chartshapes+xml"/>
  <Override PartName="/xl/charts/chart2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ml.chartshapes+xml"/>
  <Override PartName="/xl/charts/chart26.xml" ContentType="application/vnd.openxmlformats-officedocument.drawingml.chart+xml"/>
  <Override PartName="/xl/drawings/drawing45.xml" ContentType="application/vnd.openxmlformats-officedocument.drawingml.chartshapes+xml"/>
  <Override PartName="/xl/charts/chart27.xml" ContentType="application/vnd.openxmlformats-officedocument.drawingml.chart+xml"/>
  <Override PartName="/xl/drawings/drawing46.xml" ContentType="application/vnd.openxmlformats-officedocument.drawingml.chartshapes+xml"/>
  <Override PartName="/xl/charts/chart2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9.xml" ContentType="application/vnd.openxmlformats-officedocument.drawingml.chart+xml"/>
  <Override PartName="/xl/drawings/drawing49.xml" ContentType="application/vnd.openxmlformats-officedocument.drawingml.chartshapes+xml"/>
  <Override PartName="/xl/charts/chart30.xml" ContentType="application/vnd.openxmlformats-officedocument.drawingml.chart+xml"/>
  <Override PartName="/xl/drawings/drawing50.xml" ContentType="application/vnd.openxmlformats-officedocument.drawingml.chartshapes+xml"/>
  <Override PartName="/xl/charts/chart31.xml" ContentType="application/vnd.openxmlformats-officedocument.drawingml.chart+xml"/>
  <Override PartName="/xl/drawings/drawing51.xml" ContentType="application/vnd.openxmlformats-officedocument.drawingml.chartshapes+xml"/>
  <Override PartName="/xl/charts/chart3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drawings/drawing54.xml" ContentType="application/vnd.openxmlformats-officedocument.drawingml.chartshapes+xml"/>
  <Override PartName="/xl/charts/chart34.xml" ContentType="application/vnd.openxmlformats-officedocument.drawingml.chart+xml"/>
  <Override PartName="/xl/drawings/drawing55.xml" ContentType="application/vnd.openxmlformats-officedocument.drawingml.chartshapes+xml"/>
  <Override PartName="/xl/charts/chart35.xml" ContentType="application/vnd.openxmlformats-officedocument.drawingml.chart+xml"/>
  <Override PartName="/xl/drawings/drawing56.xml" ContentType="application/vnd.openxmlformats-officedocument.drawingml.chartshapes+xml"/>
  <Override PartName="/xl/charts/chart36.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7.xml" ContentType="application/vnd.openxmlformats-officedocument.drawingml.chart+xml"/>
  <Override PartName="/xl/drawings/drawing59.xml" ContentType="application/vnd.openxmlformats-officedocument.drawingml.chartshapes+xml"/>
  <Override PartName="/xl/charts/chart38.xml" ContentType="application/vnd.openxmlformats-officedocument.drawingml.chart+xml"/>
  <Override PartName="/xl/drawings/drawing60.xml" ContentType="application/vnd.openxmlformats-officedocument.drawingml.chartshapes+xml"/>
  <Override PartName="/xl/charts/chart39.xml" ContentType="application/vnd.openxmlformats-officedocument.drawingml.chart+xml"/>
  <Override PartName="/xl/drawings/drawing61.xml" ContentType="application/vnd.openxmlformats-officedocument.drawingml.chartshapes+xml"/>
  <Override PartName="/xl/charts/chart40.xml" ContentType="application/vnd.openxmlformats-officedocument.drawingml.chart+xml"/>
  <Override PartName="/xl/drawings/drawing6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C820E60D-1DDC-48AA-A178-B48FF1DB5475}" xr6:coauthVersionLast="47" xr6:coauthVersionMax="47" xr10:uidLastSave="{00000000-0000-0000-0000-000000000000}"/>
  <bookViews>
    <workbookView xWindow="28680" yWindow="-120" windowWidth="29040" windowHeight="16440" xr2:uid="{00000000-000D-0000-FFFF-FFFF00000000}"/>
  </bookViews>
  <sheets>
    <sheet name="2025" sheetId="24" r:id="rId1"/>
    <sheet name="2024" sheetId="23" r:id="rId2"/>
    <sheet name="2023" sheetId="22" r:id="rId3"/>
    <sheet name="2022" sheetId="5" r:id="rId4"/>
    <sheet name="2021" sheetId="1" r:id="rId5"/>
    <sheet name="2020" sheetId="4" r:id="rId6"/>
    <sheet name="2019" sheetId="6" r:id="rId7"/>
    <sheet name="2018" sheetId="7" r:id="rId8"/>
    <sheet name="2017" sheetId="8" r:id="rId9"/>
    <sheet name="2016" sheetId="9" r:id="rId10"/>
    <sheet name="2015" sheetId="10" r:id="rId11"/>
    <sheet name="2014" sheetId="11" r:id="rId12"/>
    <sheet name="2013" sheetId="12" r:id="rId13"/>
    <sheet name="2012" sheetId="13" r:id="rId14"/>
    <sheet name="2011" sheetId="14" r:id="rId15"/>
    <sheet name="2010" sheetId="15" r:id="rId16"/>
    <sheet name="2009" sheetId="16" r:id="rId17"/>
    <sheet name="2008" sheetId="17" r:id="rId18"/>
    <sheet name="2007" sheetId="18" r:id="rId19"/>
    <sheet name="2006" sheetId="19" r:id="rId20"/>
    <sheet name="2005" sheetId="20" r:id="rId21"/>
    <sheet name="2004" sheetId="21" r:id="rId22"/>
  </sheets>
  <definedNames>
    <definedName name="_xlnm.Print_Titles" localSheetId="2">'2023'!$1:$7</definedName>
    <definedName name="_xlnm.Print_Titles" localSheetId="1">'2024'!$1:$7</definedName>
    <definedName name="_xlnm.Print_Titles" localSheetId="0">'2025'!$1:$7</definedName>
    <definedName name="Print_Titles" localSheetId="3">'2022'!$1:$7</definedName>
    <definedName name="Print_Titles" localSheetId="2">'2023'!$1:$7</definedName>
    <definedName name="Print_Titles" localSheetId="1">'2024'!$1:$7</definedName>
    <definedName name="Print_Titles" localSheetId="0">'2025'!$1:$7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24" l="1"/>
  <c r="M31" i="24" s="1"/>
  <c r="M19" i="24"/>
  <c r="M28" i="24" s="1"/>
  <c r="M16" i="24"/>
  <c r="M25" i="24" s="1"/>
  <c r="L22" i="24"/>
  <c r="L31" i="24" s="1"/>
  <c r="L19" i="24"/>
  <c r="L28" i="24" s="1"/>
  <c r="L16" i="24"/>
  <c r="L25" i="24" s="1"/>
  <c r="U31" i="24"/>
  <c r="T31" i="24"/>
  <c r="S31" i="24"/>
  <c r="R31" i="24"/>
  <c r="Q31" i="24"/>
  <c r="P31" i="24"/>
  <c r="O31" i="24"/>
  <c r="N31" i="24"/>
  <c r="K31" i="24"/>
  <c r="J31" i="24"/>
  <c r="J30" i="24"/>
  <c r="J29" i="24"/>
  <c r="J28" i="24"/>
  <c r="J27" i="24"/>
  <c r="J26" i="24"/>
  <c r="J25" i="24"/>
  <c r="U30" i="24"/>
  <c r="T30" i="24"/>
  <c r="S30" i="24"/>
  <c r="R30" i="24"/>
  <c r="Q30" i="24"/>
  <c r="P30" i="24"/>
  <c r="O30" i="24"/>
  <c r="N30" i="24"/>
  <c r="M30" i="24"/>
  <c r="L30" i="24"/>
  <c r="K30" i="24"/>
  <c r="U29" i="24"/>
  <c r="T29" i="24"/>
  <c r="S29" i="24"/>
  <c r="R29" i="24"/>
  <c r="Q29" i="24"/>
  <c r="P29" i="24"/>
  <c r="O29" i="24"/>
  <c r="N29" i="24"/>
  <c r="M29" i="24"/>
  <c r="L29" i="24"/>
  <c r="K29" i="24"/>
  <c r="U28" i="24"/>
  <c r="T28" i="24"/>
  <c r="S28" i="24"/>
  <c r="R28" i="24"/>
  <c r="Q28" i="24"/>
  <c r="P28" i="24"/>
  <c r="O28" i="24"/>
  <c r="N28" i="24"/>
  <c r="K28" i="24"/>
  <c r="U27" i="24"/>
  <c r="T27" i="24"/>
  <c r="S27" i="24"/>
  <c r="R27" i="24"/>
  <c r="Q27" i="24"/>
  <c r="P27" i="24"/>
  <c r="O27" i="24"/>
  <c r="N27" i="24"/>
  <c r="M27" i="24"/>
  <c r="L27" i="24"/>
  <c r="K27" i="24"/>
  <c r="U26" i="24"/>
  <c r="T26" i="24"/>
  <c r="S26" i="24"/>
  <c r="R26" i="24"/>
  <c r="Q26" i="24"/>
  <c r="P26" i="24"/>
  <c r="O26" i="24"/>
  <c r="N26" i="24"/>
  <c r="M26" i="24"/>
  <c r="L26" i="24"/>
  <c r="K26" i="24"/>
  <c r="U25" i="24"/>
  <c r="T25" i="24"/>
  <c r="S25" i="24"/>
  <c r="R25" i="24"/>
  <c r="Q25" i="24"/>
  <c r="P25" i="24"/>
  <c r="O25" i="24"/>
  <c r="N25" i="24"/>
  <c r="K25" i="24"/>
  <c r="K22" i="24" l="1"/>
  <c r="K19" i="24"/>
  <c r="K16" i="24"/>
  <c r="H16" i="24" s="1"/>
  <c r="H25" i="24" s="1"/>
  <c r="H23" i="24"/>
  <c r="J22" i="24"/>
  <c r="H21" i="24"/>
  <c r="H30" i="24" s="1"/>
  <c r="H20" i="24"/>
  <c r="H29" i="24" s="1"/>
  <c r="J19" i="24"/>
  <c r="H18" i="24"/>
  <c r="H27" i="24" s="1"/>
  <c r="H17" i="24"/>
  <c r="H26" i="24" s="1"/>
  <c r="J16" i="24"/>
  <c r="H14" i="24"/>
  <c r="H13" i="24"/>
  <c r="H11" i="24"/>
  <c r="H10" i="24"/>
  <c r="U22" i="23"/>
  <c r="U19" i="23"/>
  <c r="U16" i="23"/>
  <c r="T22" i="23"/>
  <c r="T19" i="23"/>
  <c r="T16" i="23"/>
  <c r="S22" i="23"/>
  <c r="S19" i="23"/>
  <c r="S16" i="23"/>
  <c r="R22" i="23"/>
  <c r="R19" i="23"/>
  <c r="R16" i="23"/>
  <c r="H19" i="24" l="1"/>
  <c r="H28" i="24" s="1"/>
  <c r="H22" i="24"/>
  <c r="H31" i="24" s="1"/>
  <c r="Q19" i="23"/>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<sst xmlns="http://schemas.openxmlformats.org/spreadsheetml/2006/main" count="967" uniqueCount="83">
  <si>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</si>
  <si>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</si>
  <si>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</si>
  <si>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</si>
  <si>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</si>
  <si>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</si>
  <si>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</si>
  <si>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</si>
  <si>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</si>
  <si>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</si>
  <si>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</si>
  <si>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</si>
  <si>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</si>
  <si>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</si>
  <si>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</si>
  <si>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</si>
  <si>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</si>
  <si>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</si>
  <si>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</si>
  <si>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</si>
  <si>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</si>
  <si>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</si>
  <si>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</si>
  <si>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</si>
  <si>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</si>
  <si>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</si>
  <si>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</si>
  <si>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</si>
  <si>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</si>
  <si>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</si>
  <si>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</si>
  <si>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</si>
  <si>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</si>
  <si>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</si>
  <si>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</si>
  <si>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</si>
  <si>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</si>
  <si>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</si>
  <si>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</si>
  <si>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</si>
  <si>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</si>
  <si>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</si>
  <si>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</si>
  <si>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</si>
  <si>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</si>
  <si>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</si>
  <si>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</si>
  <si>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</si>
  <si>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</si>
  <si>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</si>
  <si>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</si>
  <si>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</si>
  <si>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</si>
  <si>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</si>
  <si>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</si>
  <si>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</si>
  <si>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</si>
  <si>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</si>
  <si>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</si>
  <si>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</si>
  <si>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</si>
  <si>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</si>
  <si>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</si>
  <si>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</si>
  <si>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</si>
  <si>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</si>
  <si>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</si>
  <si>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</si>
  <si>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</si>
  <si>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</si>
  <si>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</si>
  <si>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</si>
  <si>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</si>
  <si>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</si>
  <si>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</si>
  <si>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</si>
  <si>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</si>
  <si>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</si>
  <si>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</si>
  <si>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</si>
  <si>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10.1.2025)</t>
  </si>
  <si>
    <t>Arbeitslose, Stellensuchende sowie Arbeitslosenquote nach Monat 2025</t>
  </si>
  <si>
    <t>Datenquelle: Staatssekretariat für Wirtschaft (SECO), Arbeitsmarktstatistik (Datenstand: 6.5.2025)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</si>
</sst>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F993E97-C61E-46F8-96CA-9A9C73F4895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7.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2.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7.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2.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8638-3A89-41C9-9B09-1FFD9700AA1A}">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81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2025</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1463.5</v>
      </c>
      <c r="I10" s="18"/>
      <c r="J10" s="15">
        <v>1519</v>
      </c>
      <c r="K10" s="15">
        <v>1487</v>
      </c>
      <c r="L10" s="15">
        <v>1456</v>
      </c>
      <c r="M10" s="15">
        <v>1392</v>
      </c>
      <c r="N10" s="15"/>
      <c r="O10" s="15"/>
      <c r="P10" s="15"/>
      <c r="Q10" s="15"/>
      <c r="R10" s="15"/>
      <c r="S10" s="15"/>
      <c r="T10" s="15"/>
      <c r="U10" s="15"/>
    </row>
    <row r="11" spans="1:21" s="16" customFormat="1" x14ac:dyDescent="0.2">
      <c r="A11" s="14"/>
      <c r="B11" s="14" t="s">
        <v>32</v>
      </c>
      <c r="C11" s="14"/>
      <c r="D11" s="20" t="s">
        <v>17</v>
      </c>
      <c r="F11" s="20" t="s">
        <v>17</v>
      </c>
      <c r="H11" s="33">
        <f>AVERAGE(J11:U11)</f>
        <v>438.75</v>
      </c>
      <c r="I11" s="18"/>
      <c r="J11" s="15">
        <v>483</v>
      </c>
      <c r="K11" s="15">
        <v>445</v>
      </c>
      <c r="L11" s="15">
        <v>430</v>
      </c>
      <c r="M11" s="15">
        <v>397</v>
      </c>
      <c r="N11" s="15"/>
      <c r="O11" s="15"/>
      <c r="P11" s="15"/>
      <c r="Q11" s="15"/>
      <c r="R11" s="15"/>
      <c r="S11" s="15"/>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1133</v>
      </c>
      <c r="I13" s="18"/>
      <c r="J13" s="15">
        <v>1185</v>
      </c>
      <c r="K13" s="15">
        <v>1151</v>
      </c>
      <c r="L13" s="15">
        <v>1137</v>
      </c>
      <c r="M13" s="15">
        <v>1059</v>
      </c>
      <c r="N13" s="15"/>
      <c r="O13" s="15"/>
      <c r="P13" s="15"/>
      <c r="Q13" s="15"/>
      <c r="R13" s="15"/>
      <c r="S13" s="15"/>
      <c r="T13" s="15"/>
      <c r="U13" s="15"/>
    </row>
    <row r="14" spans="1:21" s="16" customFormat="1" x14ac:dyDescent="0.2">
      <c r="A14" s="14"/>
      <c r="B14" s="14" t="s">
        <v>5</v>
      </c>
      <c r="C14" s="14"/>
      <c r="D14" s="20" t="s">
        <v>17</v>
      </c>
      <c r="F14" s="20" t="s">
        <v>17</v>
      </c>
      <c r="H14" s="33">
        <f>AVERAGE(J14:U14)</f>
        <v>769.25</v>
      </c>
      <c r="I14" s="18"/>
      <c r="J14" s="15">
        <v>817</v>
      </c>
      <c r="K14" s="15">
        <v>781</v>
      </c>
      <c r="L14" s="15">
        <v>749</v>
      </c>
      <c r="M14" s="15">
        <v>730</v>
      </c>
      <c r="N14" s="15"/>
      <c r="O14" s="15"/>
      <c r="P14" s="15"/>
      <c r="Q14" s="15"/>
      <c r="R14" s="15"/>
      <c r="S14" s="15"/>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980</v>
      </c>
      <c r="I16" s="18"/>
      <c r="J16" s="15">
        <f t="shared" ref="J16:M16" si="0">SUM(J17:J18)</f>
        <v>1042</v>
      </c>
      <c r="K16" s="15">
        <f t="shared" si="0"/>
        <v>992</v>
      </c>
      <c r="L16" s="15">
        <f t="shared" si="0"/>
        <v>979</v>
      </c>
      <c r="M16" s="15">
        <f t="shared" si="0"/>
        <v>907</v>
      </c>
      <c r="N16" s="15"/>
      <c r="O16" s="15"/>
      <c r="P16" s="15"/>
      <c r="Q16" s="15"/>
      <c r="R16" s="15"/>
      <c r="S16" s="15"/>
      <c r="T16" s="15"/>
      <c r="U16" s="15"/>
    </row>
    <row r="17" spans="1:21" s="16" customFormat="1" x14ac:dyDescent="0.2">
      <c r="A17" s="14"/>
      <c r="B17" s="14"/>
      <c r="C17" s="14" t="s">
        <v>4</v>
      </c>
      <c r="D17" s="20" t="s">
        <v>17</v>
      </c>
      <c r="F17" s="20" t="s">
        <v>17</v>
      </c>
      <c r="H17" s="33">
        <f t="shared" ref="H17:H22" si="1">AVERAGE(J17:U17)</f>
        <v>544.25</v>
      </c>
      <c r="I17" s="18"/>
      <c r="J17" s="15">
        <v>572</v>
      </c>
      <c r="K17" s="15">
        <v>554</v>
      </c>
      <c r="L17" s="15">
        <v>552</v>
      </c>
      <c r="M17" s="15">
        <v>499</v>
      </c>
      <c r="N17" s="15"/>
      <c r="O17" s="15"/>
      <c r="P17" s="15"/>
      <c r="Q17" s="15"/>
      <c r="R17" s="15"/>
      <c r="S17" s="15"/>
      <c r="T17" s="15"/>
      <c r="U17" s="15"/>
    </row>
    <row r="18" spans="1:21" s="16" customFormat="1" x14ac:dyDescent="0.2">
      <c r="A18" s="14"/>
      <c r="B18" s="14"/>
      <c r="C18" s="14" t="s">
        <v>5</v>
      </c>
      <c r="D18" s="20" t="s">
        <v>17</v>
      </c>
      <c r="F18" s="20" t="s">
        <v>17</v>
      </c>
      <c r="H18" s="33">
        <f t="shared" si="1"/>
        <v>435.75</v>
      </c>
      <c r="I18" s="18"/>
      <c r="J18" s="15">
        <v>470</v>
      </c>
      <c r="K18" s="15">
        <v>438</v>
      </c>
      <c r="L18" s="15">
        <v>427</v>
      </c>
      <c r="M18" s="15">
        <v>408</v>
      </c>
      <c r="N18" s="15"/>
      <c r="O18" s="15"/>
      <c r="P18" s="15"/>
      <c r="Q18" s="15"/>
      <c r="R18" s="15"/>
      <c r="S18" s="15"/>
      <c r="T18" s="15"/>
      <c r="U18" s="15"/>
    </row>
    <row r="19" spans="1:21" s="16" customFormat="1" x14ac:dyDescent="0.2">
      <c r="A19" s="14"/>
      <c r="B19" s="14" t="s">
        <v>7</v>
      </c>
      <c r="C19" s="14"/>
      <c r="D19" s="20" t="s">
        <v>17</v>
      </c>
      <c r="F19" s="20" t="s">
        <v>17</v>
      </c>
      <c r="H19" s="33">
        <f t="shared" si="1"/>
        <v>922.25</v>
      </c>
      <c r="I19" s="18"/>
      <c r="J19" s="15">
        <f t="shared" ref="J19:M19" si="2">SUM(J20:J21)</f>
        <v>960</v>
      </c>
      <c r="K19" s="15">
        <f t="shared" si="2"/>
        <v>940</v>
      </c>
      <c r="L19" s="15">
        <f t="shared" si="2"/>
        <v>907</v>
      </c>
      <c r="M19" s="15">
        <f t="shared" si="2"/>
        <v>882</v>
      </c>
      <c r="N19" s="15"/>
      <c r="O19" s="15"/>
      <c r="P19" s="15"/>
      <c r="Q19" s="15"/>
      <c r="R19" s="15"/>
      <c r="S19" s="15"/>
      <c r="T19" s="15"/>
      <c r="U19" s="15"/>
    </row>
    <row r="20" spans="1:21" s="16" customFormat="1" x14ac:dyDescent="0.2">
      <c r="A20" s="14"/>
      <c r="B20" s="14"/>
      <c r="C20" s="14" t="s">
        <v>4</v>
      </c>
      <c r="D20" s="20" t="s">
        <v>17</v>
      </c>
      <c r="F20" s="20" t="s">
        <v>17</v>
      </c>
      <c r="H20" s="33">
        <f t="shared" si="1"/>
        <v>588.75</v>
      </c>
      <c r="I20" s="18"/>
      <c r="J20" s="15">
        <v>613</v>
      </c>
      <c r="K20" s="15">
        <v>597</v>
      </c>
      <c r="L20" s="15">
        <v>585</v>
      </c>
      <c r="M20" s="15">
        <v>560</v>
      </c>
      <c r="N20" s="15"/>
      <c r="O20" s="15"/>
      <c r="P20" s="15"/>
      <c r="Q20" s="15"/>
      <c r="R20" s="15"/>
      <c r="S20" s="15"/>
      <c r="T20" s="15"/>
      <c r="U20" s="15"/>
    </row>
    <row r="21" spans="1:21" s="16" customFormat="1" x14ac:dyDescent="0.2">
      <c r="A21" s="14"/>
      <c r="B21" s="14"/>
      <c r="C21" s="14" t="s">
        <v>5</v>
      </c>
      <c r="D21" s="20" t="s">
        <v>17</v>
      </c>
      <c r="F21" s="20" t="s">
        <v>17</v>
      </c>
      <c r="H21" s="33">
        <f t="shared" si="1"/>
        <v>333.5</v>
      </c>
      <c r="I21" s="18"/>
      <c r="J21" s="15">
        <v>347</v>
      </c>
      <c r="K21" s="15">
        <v>343</v>
      </c>
      <c r="L21" s="15">
        <v>322</v>
      </c>
      <c r="M21" s="15">
        <v>322</v>
      </c>
      <c r="N21" s="15"/>
      <c r="O21" s="15"/>
      <c r="P21" s="15"/>
      <c r="Q21" s="15"/>
      <c r="R21" s="15"/>
      <c r="S21" s="15"/>
      <c r="T21" s="15"/>
      <c r="U21" s="15"/>
    </row>
    <row r="22" spans="1:21" s="16" customFormat="1" x14ac:dyDescent="0.2">
      <c r="A22" s="26" t="s">
        <v>8</v>
      </c>
      <c r="B22" s="27"/>
      <c r="C22" s="27"/>
      <c r="D22" s="28" t="s">
        <v>17</v>
      </c>
      <c r="E22" s="27"/>
      <c r="F22" s="28" t="s">
        <v>17</v>
      </c>
      <c r="G22" s="27"/>
      <c r="H22" s="34">
        <f t="shared" si="1"/>
        <v>1902.25</v>
      </c>
      <c r="I22" s="19"/>
      <c r="J22" s="17">
        <f t="shared" ref="J22:M22" si="3">J13+J14</f>
        <v>2002</v>
      </c>
      <c r="K22" s="17">
        <f t="shared" si="3"/>
        <v>1932</v>
      </c>
      <c r="L22" s="17">
        <f t="shared" si="3"/>
        <v>1886</v>
      </c>
      <c r="M22" s="17">
        <f t="shared" si="3"/>
        <v>1789</v>
      </c>
      <c r="N22" s="17"/>
      <c r="O22" s="17"/>
      <c r="P22" s="17"/>
      <c r="Q22" s="17"/>
      <c r="R22" s="17"/>
      <c r="S22" s="17"/>
      <c r="T22" s="17"/>
      <c r="U22" s="17"/>
    </row>
    <row r="23" spans="1:21" s="16" customFormat="1" x14ac:dyDescent="0.2">
      <c r="A23" s="30" t="s">
        <v>35</v>
      </c>
      <c r="B23" s="21"/>
      <c r="C23" s="21"/>
      <c r="D23" s="31" t="s">
        <v>17</v>
      </c>
      <c r="E23" s="21"/>
      <c r="F23" s="31" t="s">
        <v>17</v>
      </c>
      <c r="G23" s="21"/>
      <c r="H23" s="34">
        <f>AVERAGE(J23:U23)</f>
        <v>3335.75</v>
      </c>
      <c r="I23" s="19"/>
      <c r="J23" s="17">
        <v>3379</v>
      </c>
      <c r="K23" s="17">
        <v>3367</v>
      </c>
      <c r="L23" s="17">
        <v>3319</v>
      </c>
      <c r="M23" s="17">
        <v>3278</v>
      </c>
      <c r="N23" s="17"/>
      <c r="O23" s="17"/>
      <c r="P23" s="17"/>
      <c r="Q23" s="17"/>
      <c r="R23" s="17"/>
      <c r="S23" s="17"/>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1.6866308687870026</v>
      </c>
      <c r="I25" s="15"/>
      <c r="J25" s="18">
        <f t="shared" ref="J25:U31" si="5">IF(J16="","",100*J16/$F25)</f>
        <v>1.7933360870163844</v>
      </c>
      <c r="K25" s="18">
        <f t="shared" ref="K25:U30" si="6">IF(K16="","",100*K16/$F25)</f>
        <v>1.7072834916701087</v>
      </c>
      <c r="L25" s="18">
        <f t="shared" si="6"/>
        <v>1.6849098168800771</v>
      </c>
      <c r="M25" s="18">
        <f t="shared" si="6"/>
        <v>1.5609940795814401</v>
      </c>
      <c r="N25" s="18" t="str">
        <f t="shared" si="6"/>
        <v/>
      </c>
      <c r="O25" s="18" t="str">
        <f t="shared" si="6"/>
        <v/>
      </c>
      <c r="P25" s="18" t="str">
        <f t="shared" si="6"/>
        <v/>
      </c>
      <c r="Q25" s="18" t="str">
        <f t="shared" si="6"/>
        <v/>
      </c>
      <c r="R25" s="18" t="str">
        <f t="shared" si="6"/>
        <v/>
      </c>
      <c r="S25" s="18" t="str">
        <f t="shared" si="6"/>
        <v/>
      </c>
      <c r="T25" s="18" t="str">
        <f t="shared" si="6"/>
        <v/>
      </c>
      <c r="U25" s="18" t="str">
        <f t="shared" si="6"/>
        <v/>
      </c>
    </row>
    <row r="26" spans="1:21" s="16" customFormat="1" x14ac:dyDescent="0.2">
      <c r="A26" s="14"/>
      <c r="B26" s="14" t="s">
        <v>4</v>
      </c>
      <c r="C26" s="14"/>
      <c r="D26" s="20" t="s">
        <v>11</v>
      </c>
      <c r="F26" s="15">
        <v>28786</v>
      </c>
      <c r="H26" s="35">
        <f t="shared" si="4"/>
        <v>1.8906760230667685</v>
      </c>
      <c r="I26" s="15"/>
      <c r="J26" s="18">
        <f t="shared" si="5"/>
        <v>1.9870770513444036</v>
      </c>
      <c r="K26" s="18">
        <f t="shared" si="6"/>
        <v>1.9245466546237755</v>
      </c>
      <c r="L26" s="18">
        <f t="shared" si="6"/>
        <v>1.9175988327659279</v>
      </c>
      <c r="M26" s="18">
        <f t="shared" si="6"/>
        <v>1.7334815535329675</v>
      </c>
      <c r="N26" s="18" t="str">
        <f t="shared" si="6"/>
        <v/>
      </c>
      <c r="O26" s="18" t="str">
        <f t="shared" si="6"/>
        <v/>
      </c>
      <c r="P26" s="18" t="str">
        <f t="shared" si="6"/>
        <v/>
      </c>
      <c r="Q26" s="18" t="str">
        <f t="shared" si="6"/>
        <v/>
      </c>
      <c r="R26" s="18" t="str">
        <f t="shared" si="6"/>
        <v/>
      </c>
      <c r="S26" s="18" t="str">
        <f t="shared" si="6"/>
        <v/>
      </c>
      <c r="T26" s="18" t="str">
        <f t="shared" si="6"/>
        <v/>
      </c>
      <c r="U26" s="18" t="str">
        <f t="shared" si="6"/>
        <v/>
      </c>
    </row>
    <row r="27" spans="1:21" s="16" customFormat="1" x14ac:dyDescent="0.2">
      <c r="A27" s="14"/>
      <c r="B27" s="14" t="s">
        <v>5</v>
      </c>
      <c r="C27" s="14"/>
      <c r="D27" s="20" t="s">
        <v>11</v>
      </c>
      <c r="F27" s="15">
        <v>29318</v>
      </c>
      <c r="H27" s="35">
        <f t="shared" si="4"/>
        <v>1.4862882870591445</v>
      </c>
      <c r="I27" s="15"/>
      <c r="J27" s="18">
        <f t="shared" si="5"/>
        <v>1.6031107169656866</v>
      </c>
      <c r="K27" s="18">
        <f t="shared" si="6"/>
        <v>1.4939627532573845</v>
      </c>
      <c r="L27" s="18">
        <f t="shared" si="6"/>
        <v>1.4564431407326557</v>
      </c>
      <c r="M27" s="18">
        <f t="shared" si="6"/>
        <v>1.3916365372808515</v>
      </c>
      <c r="N27" s="18" t="str">
        <f t="shared" si="6"/>
        <v/>
      </c>
      <c r="O27" s="18" t="str">
        <f t="shared" si="6"/>
        <v/>
      </c>
      <c r="P27" s="18" t="str">
        <f t="shared" si="6"/>
        <v/>
      </c>
      <c r="Q27" s="18" t="str">
        <f t="shared" si="6"/>
        <v/>
      </c>
      <c r="R27" s="18" t="str">
        <f t="shared" si="6"/>
        <v/>
      </c>
      <c r="S27" s="18" t="str">
        <f t="shared" si="6"/>
        <v/>
      </c>
      <c r="T27" s="18" t="str">
        <f t="shared" si="6"/>
        <v/>
      </c>
      <c r="U27" s="18" t="str">
        <f t="shared" si="6"/>
        <v/>
      </c>
    </row>
    <row r="28" spans="1:21" s="16" customFormat="1" x14ac:dyDescent="0.2">
      <c r="A28" s="14" t="s">
        <v>7</v>
      </c>
      <c r="B28" s="14"/>
      <c r="C28" s="14"/>
      <c r="D28" s="20" t="s">
        <v>12</v>
      </c>
      <c r="F28" s="15">
        <v>20576</v>
      </c>
      <c r="H28" s="35">
        <f t="shared" si="4"/>
        <v>4.4821636858475893</v>
      </c>
      <c r="I28" s="15"/>
      <c r="J28" s="18">
        <f t="shared" si="5"/>
        <v>4.6656298600311041</v>
      </c>
      <c r="K28" s="18">
        <f t="shared" si="6"/>
        <v>4.5684292379471225</v>
      </c>
      <c r="L28" s="18">
        <f t="shared" si="6"/>
        <v>4.4080482115085537</v>
      </c>
      <c r="M28" s="18">
        <f>IF(M19="","",100*M19/$F28)</f>
        <v>4.2865474339035767</v>
      </c>
      <c r="N28" s="18" t="str">
        <f>IF(N19="","",100*N19/$F28)</f>
        <v/>
      </c>
      <c r="O28" s="18" t="str">
        <f t="shared" si="6"/>
        <v/>
      </c>
      <c r="P28" s="18" t="str">
        <f t="shared" si="6"/>
        <v/>
      </c>
      <c r="Q28" s="18" t="str">
        <f t="shared" si="6"/>
        <v/>
      </c>
      <c r="R28" s="18" t="str">
        <f t="shared" si="6"/>
        <v/>
      </c>
      <c r="S28" s="18" t="str">
        <f t="shared" si="6"/>
        <v/>
      </c>
      <c r="T28" s="18" t="str">
        <f t="shared" si="6"/>
        <v/>
      </c>
      <c r="U28" s="18" t="str">
        <f t="shared" si="6"/>
        <v/>
      </c>
    </row>
    <row r="29" spans="1:21" s="16" customFormat="1" x14ac:dyDescent="0.2">
      <c r="A29" s="14"/>
      <c r="B29" s="14" t="s">
        <v>4</v>
      </c>
      <c r="C29" s="14"/>
      <c r="D29" s="20" t="s">
        <v>12</v>
      </c>
      <c r="F29" s="15">
        <v>11501</v>
      </c>
      <c r="H29" s="35">
        <f t="shared" si="4"/>
        <v>5.1191200765150855</v>
      </c>
      <c r="I29" s="15"/>
      <c r="J29" s="18">
        <f t="shared" si="5"/>
        <v>5.3299713068428831</v>
      </c>
      <c r="K29" s="18">
        <f t="shared" si="6"/>
        <v>5.1908529693070165</v>
      </c>
      <c r="L29" s="18">
        <f t="shared" si="6"/>
        <v>5.0865142161551171</v>
      </c>
      <c r="M29" s="18">
        <f t="shared" si="6"/>
        <v>4.8691418137553253</v>
      </c>
      <c r="N29" s="18" t="str">
        <f t="shared" si="6"/>
        <v/>
      </c>
      <c r="O29" s="18" t="str">
        <f t="shared" si="6"/>
        <v/>
      </c>
      <c r="P29" s="18" t="str">
        <f t="shared" si="6"/>
        <v/>
      </c>
      <c r="Q29" s="18" t="str">
        <f t="shared" si="6"/>
        <v/>
      </c>
      <c r="R29" s="18" t="str">
        <f t="shared" si="6"/>
        <v/>
      </c>
      <c r="S29" s="18" t="str">
        <f t="shared" si="6"/>
        <v/>
      </c>
      <c r="T29" s="18" t="str">
        <f t="shared" si="6"/>
        <v/>
      </c>
      <c r="U29" s="18" t="str">
        <f t="shared" si="6"/>
        <v/>
      </c>
    </row>
    <row r="30" spans="1:21" s="16" customFormat="1" x14ac:dyDescent="0.2">
      <c r="A30" s="14"/>
      <c r="B30" s="14" t="s">
        <v>5</v>
      </c>
      <c r="C30" s="14"/>
      <c r="D30" s="20" t="s">
        <v>12</v>
      </c>
      <c r="F30" s="15">
        <v>9075</v>
      </c>
      <c r="H30" s="35">
        <f t="shared" si="4"/>
        <v>3.6749311294765841</v>
      </c>
      <c r="I30" s="15"/>
      <c r="J30" s="18">
        <f t="shared" si="5"/>
        <v>3.8236914600550964</v>
      </c>
      <c r="K30" s="18">
        <f t="shared" si="6"/>
        <v>3.7796143250688705</v>
      </c>
      <c r="L30" s="18">
        <f t="shared" si="6"/>
        <v>3.5482093663911844</v>
      </c>
      <c r="M30" s="18">
        <f t="shared" si="6"/>
        <v>3.5482093663911844</v>
      </c>
      <c r="N30" s="18" t="str">
        <f t="shared" si="6"/>
        <v/>
      </c>
      <c r="O30" s="18" t="str">
        <f t="shared" si="6"/>
        <v/>
      </c>
      <c r="P30" s="18" t="str">
        <f t="shared" si="6"/>
        <v/>
      </c>
      <c r="Q30" s="18" t="str">
        <f t="shared" si="6"/>
        <v/>
      </c>
      <c r="R30" s="18" t="str">
        <f t="shared" si="6"/>
        <v/>
      </c>
      <c r="S30" s="18" t="str">
        <f t="shared" si="6"/>
        <v/>
      </c>
      <c r="T30" s="18" t="str">
        <f t="shared" si="6"/>
        <v/>
      </c>
      <c r="U30" s="18" t="str">
        <f t="shared" si="6"/>
        <v/>
      </c>
    </row>
    <row r="31" spans="1:21" s="16" customFormat="1" x14ac:dyDescent="0.2">
      <c r="A31" s="26" t="s">
        <v>8</v>
      </c>
      <c r="B31" s="27"/>
      <c r="C31" s="27"/>
      <c r="D31" s="28" t="s">
        <v>13</v>
      </c>
      <c r="E31" s="27"/>
      <c r="F31" s="17">
        <v>78681</v>
      </c>
      <c r="G31" s="21"/>
      <c r="H31" s="36">
        <f>IF(H22="","",100*H22/$F31)</f>
        <v>2.417673898399868</v>
      </c>
      <c r="I31" s="17"/>
      <c r="J31" s="19">
        <f t="shared" si="5"/>
        <v>2.5444516465220319</v>
      </c>
      <c r="K31" s="19">
        <f t="shared" si="5"/>
        <v>2.4554848057345482</v>
      </c>
      <c r="L31" s="19">
        <f t="shared" si="5"/>
        <v>2.3970208817884875</v>
      </c>
      <c r="M31" s="19">
        <f t="shared" si="5"/>
        <v>2.2737382595544031</v>
      </c>
      <c r="N31" s="19" t="str">
        <f t="shared" si="5"/>
        <v/>
      </c>
      <c r="O31" s="19" t="str">
        <f t="shared" si="5"/>
        <v/>
      </c>
      <c r="P31" s="19" t="str">
        <f t="shared" si="5"/>
        <v/>
      </c>
      <c r="Q31" s="19" t="str">
        <f t="shared" si="5"/>
        <v/>
      </c>
      <c r="R31" s="19" t="str">
        <f t="shared" si="5"/>
        <v/>
      </c>
      <c r="S31" s="19" t="str">
        <f t="shared" si="5"/>
        <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82</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1274.3333333333333</v>
      </c>
      <c r="I10" s="18"/>
      <c r="J10" s="15">
        <v>1265</v>
      </c>
      <c r="K10" s="15">
        <v>1273</v>
      </c>
      <c r="L10" s="15">
        <v>1245</v>
      </c>
      <c r="M10" s="15">
        <v>1216</v>
      </c>
      <c r="N10" s="15">
        <v>1233</v>
      </c>
      <c r="O10" s="15">
        <v>1193</v>
      </c>
      <c r="P10" s="15">
        <v>1218</v>
      </c>
      <c r="Q10" s="15">
        <v>1270</v>
      </c>
      <c r="R10" s="15">
        <v>1281</v>
      </c>
      <c r="S10" s="15">
        <v>1305</v>
      </c>
      <c r="T10" s="15">
        <v>1350</v>
      </c>
      <c r="U10" s="15">
        <v>1443</v>
      </c>
    </row>
    <row r="11" spans="1:21" s="16" customFormat="1" x14ac:dyDescent="0.2">
      <c r="A11" s="14"/>
      <c r="B11" s="14" t="s">
        <v>32</v>
      </c>
      <c r="C11" s="14"/>
      <c r="D11" s="20" t="s">
        <v>17</v>
      </c>
      <c r="F11" s="20" t="s">
        <v>17</v>
      </c>
      <c r="H11" s="33">
        <f>AVERAGE(J11:U11)</f>
        <v>422.83333333333331</v>
      </c>
      <c r="I11" s="18"/>
      <c r="J11" s="15">
        <v>380</v>
      </c>
      <c r="K11" s="15">
        <v>394</v>
      </c>
      <c r="L11" s="15">
        <v>384</v>
      </c>
      <c r="M11" s="15">
        <v>383</v>
      </c>
      <c r="N11" s="15">
        <v>400</v>
      </c>
      <c r="O11" s="15">
        <v>408</v>
      </c>
      <c r="P11" s="15">
        <v>432</v>
      </c>
      <c r="Q11" s="15">
        <v>464</v>
      </c>
      <c r="R11" s="15">
        <v>461</v>
      </c>
      <c r="S11" s="15">
        <v>451</v>
      </c>
      <c r="T11" s="15">
        <v>449</v>
      </c>
      <c r="U11" s="15">
        <v>468</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994.5</v>
      </c>
      <c r="I13" s="18"/>
      <c r="J13" s="15">
        <v>1036</v>
      </c>
      <c r="K13" s="15">
        <v>1051</v>
      </c>
      <c r="L13" s="15">
        <v>992</v>
      </c>
      <c r="M13" s="15">
        <v>949</v>
      </c>
      <c r="N13" s="15">
        <v>963</v>
      </c>
      <c r="O13" s="15">
        <v>918</v>
      </c>
      <c r="P13" s="15">
        <f>P17+P20</f>
        <v>932</v>
      </c>
      <c r="Q13" s="15">
        <v>962</v>
      </c>
      <c r="R13" s="15">
        <v>978</v>
      </c>
      <c r="S13" s="15">
        <v>995</v>
      </c>
      <c r="T13" s="15">
        <v>1031</v>
      </c>
      <c r="U13" s="15">
        <v>1127</v>
      </c>
    </row>
    <row r="14" spans="1:21" s="16" customFormat="1" x14ac:dyDescent="0.2">
      <c r="A14" s="14"/>
      <c r="B14" s="14" t="s">
        <v>5</v>
      </c>
      <c r="C14" s="14"/>
      <c r="D14" s="20" t="s">
        <v>17</v>
      </c>
      <c r="F14" s="20" t="s">
        <v>17</v>
      </c>
      <c r="H14" s="33">
        <f>AVERAGE(J14:U14)</f>
        <v>702.66666666666663</v>
      </c>
      <c r="I14" s="18"/>
      <c r="J14" s="15">
        <v>609</v>
      </c>
      <c r="K14" s="15">
        <v>616</v>
      </c>
      <c r="L14" s="15">
        <v>637</v>
      </c>
      <c r="M14" s="15">
        <v>650</v>
      </c>
      <c r="N14" s="15">
        <v>670</v>
      </c>
      <c r="O14" s="15">
        <v>683</v>
      </c>
      <c r="P14" s="15">
        <f>P18+P21</f>
        <v>718</v>
      </c>
      <c r="Q14" s="15">
        <v>772</v>
      </c>
      <c r="R14" s="15">
        <v>764</v>
      </c>
      <c r="S14" s="15">
        <v>761</v>
      </c>
      <c r="T14" s="15">
        <v>768</v>
      </c>
      <c r="U14" s="15">
        <v>784</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899.08333333333337</v>
      </c>
      <c r="I16" s="18"/>
      <c r="J16" s="15">
        <f t="shared" ref="J16:O16" si="0">SUM(J17:J18)</f>
        <v>855</v>
      </c>
      <c r="K16" s="15">
        <f t="shared" si="0"/>
        <v>878</v>
      </c>
      <c r="L16" s="15">
        <f t="shared" si="0"/>
        <v>868</v>
      </c>
      <c r="M16" s="15">
        <f t="shared" si="0"/>
        <v>852</v>
      </c>
      <c r="N16" s="15">
        <f t="shared" si="0"/>
        <v>849</v>
      </c>
      <c r="O16" s="15">
        <f t="shared" si="0"/>
        <v>851</v>
      </c>
      <c r="P16" s="15">
        <f t="shared" ref="P16:U16" si="1">P17+P18</f>
        <v>889</v>
      </c>
      <c r="Q16" s="15">
        <f t="shared" si="1"/>
        <v>916</v>
      </c>
      <c r="R16" s="15">
        <f t="shared" si="1"/>
        <v>935</v>
      </c>
      <c r="S16" s="15">
        <f t="shared" si="1"/>
        <v>942</v>
      </c>
      <c r="T16" s="15">
        <f t="shared" si="1"/>
        <v>947</v>
      </c>
      <c r="U16" s="15">
        <f t="shared" si="1"/>
        <v>1007</v>
      </c>
    </row>
    <row r="17" spans="1:21" s="16" customFormat="1" x14ac:dyDescent="0.2">
      <c r="A17" s="14"/>
      <c r="B17" s="14"/>
      <c r="C17" s="14" t="s">
        <v>4</v>
      </c>
      <c r="D17" s="20" t="s">
        <v>17</v>
      </c>
      <c r="F17" s="20" t="s">
        <v>17</v>
      </c>
      <c r="H17" s="33">
        <f t="shared" ref="H17:H22" si="2">AVERAGE(J17:U17)</f>
        <v>498.25</v>
      </c>
      <c r="I17" s="18"/>
      <c r="J17" s="15">
        <v>500</v>
      </c>
      <c r="K17" s="15">
        <v>511</v>
      </c>
      <c r="L17" s="15">
        <v>479</v>
      </c>
      <c r="M17" s="15">
        <v>463</v>
      </c>
      <c r="N17" s="15">
        <v>465</v>
      </c>
      <c r="O17" s="15">
        <v>463</v>
      </c>
      <c r="P17" s="15">
        <v>480</v>
      </c>
      <c r="Q17" s="15">
        <v>498</v>
      </c>
      <c r="R17" s="15">
        <v>518</v>
      </c>
      <c r="S17" s="15">
        <v>519</v>
      </c>
      <c r="T17" s="15">
        <v>518</v>
      </c>
      <c r="U17" s="15">
        <v>565</v>
      </c>
    </row>
    <row r="18" spans="1:21" s="16" customFormat="1" x14ac:dyDescent="0.2">
      <c r="A18" s="14"/>
      <c r="B18" s="14"/>
      <c r="C18" s="14" t="s">
        <v>5</v>
      </c>
      <c r="D18" s="20" t="s">
        <v>17</v>
      </c>
      <c r="F18" s="20" t="s">
        <v>17</v>
      </c>
      <c r="H18" s="33">
        <f t="shared" si="2"/>
        <v>400.83333333333331</v>
      </c>
      <c r="I18" s="18"/>
      <c r="J18" s="15">
        <v>355</v>
      </c>
      <c r="K18" s="15">
        <v>367</v>
      </c>
      <c r="L18" s="15">
        <v>389</v>
      </c>
      <c r="M18" s="15">
        <v>389</v>
      </c>
      <c r="N18" s="15">
        <v>384</v>
      </c>
      <c r="O18" s="15">
        <v>388</v>
      </c>
      <c r="P18" s="15">
        <v>409</v>
      </c>
      <c r="Q18" s="15">
        <v>418</v>
      </c>
      <c r="R18" s="15">
        <v>417</v>
      </c>
      <c r="S18" s="15">
        <v>423</v>
      </c>
      <c r="T18" s="15">
        <v>429</v>
      </c>
      <c r="U18" s="15">
        <v>442</v>
      </c>
    </row>
    <row r="19" spans="1:21" s="16" customFormat="1" x14ac:dyDescent="0.2">
      <c r="A19" s="14"/>
      <c r="B19" s="14" t="s">
        <v>7</v>
      </c>
      <c r="C19" s="14"/>
      <c r="D19" s="20" t="s">
        <v>17</v>
      </c>
      <c r="F19" s="20" t="s">
        <v>17</v>
      </c>
      <c r="H19" s="33">
        <f t="shared" si="2"/>
        <v>798.08333333333337</v>
      </c>
      <c r="I19" s="18"/>
      <c r="J19" s="15">
        <f t="shared" ref="J19:O19" si="3">SUM(J20:J21)</f>
        <v>790</v>
      </c>
      <c r="K19" s="15">
        <f t="shared" si="3"/>
        <v>789</v>
      </c>
      <c r="L19" s="15">
        <f t="shared" si="3"/>
        <v>761</v>
      </c>
      <c r="M19" s="15">
        <f t="shared" si="3"/>
        <v>747</v>
      </c>
      <c r="N19" s="15">
        <f t="shared" si="3"/>
        <v>784</v>
      </c>
      <c r="O19" s="15">
        <f t="shared" si="3"/>
        <v>750</v>
      </c>
      <c r="P19" s="15">
        <f t="shared" ref="P19:U19" si="4">P20+P21</f>
        <v>761</v>
      </c>
      <c r="Q19" s="15">
        <f t="shared" si="4"/>
        <v>818</v>
      </c>
      <c r="R19" s="15">
        <f t="shared" si="4"/>
        <v>807</v>
      </c>
      <c r="S19" s="15">
        <f t="shared" si="4"/>
        <v>814</v>
      </c>
      <c r="T19" s="15">
        <f t="shared" si="4"/>
        <v>852</v>
      </c>
      <c r="U19" s="15">
        <f t="shared" si="4"/>
        <v>904</v>
      </c>
    </row>
    <row r="20" spans="1:21" s="16" customFormat="1" x14ac:dyDescent="0.2">
      <c r="A20" s="14"/>
      <c r="B20" s="14"/>
      <c r="C20" s="14" t="s">
        <v>4</v>
      </c>
      <c r="D20" s="20" t="s">
        <v>17</v>
      </c>
      <c r="F20" s="20" t="s">
        <v>17</v>
      </c>
      <c r="H20" s="33">
        <f t="shared" si="2"/>
        <v>496.25</v>
      </c>
      <c r="I20" s="18"/>
      <c r="J20" s="15">
        <v>536</v>
      </c>
      <c r="K20" s="15">
        <v>540</v>
      </c>
      <c r="L20" s="15">
        <v>513</v>
      </c>
      <c r="M20" s="15">
        <v>486</v>
      </c>
      <c r="N20" s="15">
        <v>498</v>
      </c>
      <c r="O20" s="15">
        <v>455</v>
      </c>
      <c r="P20" s="15">
        <v>452</v>
      </c>
      <c r="Q20" s="15">
        <v>464</v>
      </c>
      <c r="R20" s="15">
        <v>460</v>
      </c>
      <c r="S20" s="15">
        <v>476</v>
      </c>
      <c r="T20" s="15">
        <v>513</v>
      </c>
      <c r="U20" s="15">
        <v>562</v>
      </c>
    </row>
    <row r="21" spans="1:21" s="16" customFormat="1" x14ac:dyDescent="0.2">
      <c r="A21" s="14"/>
      <c r="B21" s="14"/>
      <c r="C21" s="14" t="s">
        <v>5</v>
      </c>
      <c r="D21" s="20" t="s">
        <v>17</v>
      </c>
      <c r="F21" s="20" t="s">
        <v>17</v>
      </c>
      <c r="H21" s="33">
        <f t="shared" si="2"/>
        <v>301.83333333333331</v>
      </c>
      <c r="I21" s="18"/>
      <c r="J21" s="15">
        <v>254</v>
      </c>
      <c r="K21" s="15">
        <v>249</v>
      </c>
      <c r="L21" s="15">
        <v>248</v>
      </c>
      <c r="M21" s="15">
        <v>261</v>
      </c>
      <c r="N21" s="15">
        <v>286</v>
      </c>
      <c r="O21" s="15">
        <v>295</v>
      </c>
      <c r="P21" s="15">
        <v>309</v>
      </c>
      <c r="Q21" s="15">
        <v>354</v>
      </c>
      <c r="R21" s="15">
        <v>347</v>
      </c>
      <c r="S21" s="15">
        <v>338</v>
      </c>
      <c r="T21" s="15">
        <v>339</v>
      </c>
      <c r="U21" s="15">
        <v>342</v>
      </c>
    </row>
    <row r="22" spans="1:21" s="16" customFormat="1" x14ac:dyDescent="0.2">
      <c r="A22" s="26" t="s">
        <v>8</v>
      </c>
      <c r="B22" s="27"/>
      <c r="C22" s="27"/>
      <c r="D22" s="28" t="s">
        <v>17</v>
      </c>
      <c r="E22" s="27"/>
      <c r="F22" s="28" t="s">
        <v>17</v>
      </c>
      <c r="G22" s="27"/>
      <c r="H22" s="34">
        <f t="shared" si="2"/>
        <v>1697.1666666666667</v>
      </c>
      <c r="I22" s="19"/>
      <c r="J22" s="17">
        <f t="shared" ref="J22:U22" si="5">J13+J14</f>
        <v>1645</v>
      </c>
      <c r="K22" s="17">
        <f t="shared" si="5"/>
        <v>1667</v>
      </c>
      <c r="L22" s="17">
        <f t="shared" si="5"/>
        <v>1629</v>
      </c>
      <c r="M22" s="17">
        <f t="shared" si="5"/>
        <v>1599</v>
      </c>
      <c r="N22" s="17">
        <f t="shared" si="5"/>
        <v>1633</v>
      </c>
      <c r="O22" s="17">
        <f t="shared" si="5"/>
        <v>1601</v>
      </c>
      <c r="P22" s="17">
        <f t="shared" si="5"/>
        <v>1650</v>
      </c>
      <c r="Q22" s="17">
        <f t="shared" si="5"/>
        <v>1734</v>
      </c>
      <c r="R22" s="17">
        <f t="shared" si="5"/>
        <v>1742</v>
      </c>
      <c r="S22" s="17">
        <f t="shared" si="5"/>
        <v>1756</v>
      </c>
      <c r="T22" s="17">
        <f t="shared" si="5"/>
        <v>1799</v>
      </c>
      <c r="U22" s="17">
        <f t="shared" si="5"/>
        <v>1911</v>
      </c>
    </row>
    <row r="23" spans="1:21" s="16" customFormat="1" x14ac:dyDescent="0.2">
      <c r="A23" s="30" t="s">
        <v>35</v>
      </c>
      <c r="B23" s="21"/>
      <c r="C23" s="21"/>
      <c r="D23" s="31" t="s">
        <v>17</v>
      </c>
      <c r="E23" s="21"/>
      <c r="F23" s="31" t="s">
        <v>17</v>
      </c>
      <c r="G23" s="21"/>
      <c r="H23" s="34">
        <f>AVERAGE(J23:U23)</f>
        <v>2979.75</v>
      </c>
      <c r="I23" s="19"/>
      <c r="J23" s="17">
        <v>2911</v>
      </c>
      <c r="K23" s="17">
        <v>2936</v>
      </c>
      <c r="L23" s="17">
        <v>2860</v>
      </c>
      <c r="M23" s="17">
        <v>2852</v>
      </c>
      <c r="N23" s="17">
        <v>2865</v>
      </c>
      <c r="O23" s="17">
        <v>2857</v>
      </c>
      <c r="P23" s="17">
        <v>2986</v>
      </c>
      <c r="Q23" s="17">
        <v>2997</v>
      </c>
      <c r="R23" s="17">
        <v>3001</v>
      </c>
      <c r="S23" s="17">
        <v>3024</v>
      </c>
      <c r="T23" s="17">
        <v>3152</v>
      </c>
      <c r="U23" s="17">
        <v>3316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6">IF(H16="","",100*H16/$F25)</f>
        <v>1.54736908531828</v>
      </c>
      <c r="I25" s="15"/>
      <c r="J25" s="18">
        <f t="shared" ref="J25:U31" si="7">IF(J16="","",100*J16/$F25)</f>
        <v>1.4714993804213135</v>
      </c>
      <c r="K25" s="18">
        <f t="shared" si="7"/>
        <v>1.5110835742806004</v>
      </c>
      <c r="L25" s="18">
        <f t="shared" si="7"/>
        <v>1.4938730552113453</v>
      </c>
      <c r="M25" s="18">
        <f t="shared" si="7"/>
        <v>1.4663362247005369</v>
      </c>
      <c r="N25" s="18">
        <f t="shared" si="7"/>
        <v>1.4611730689797604</v>
      </c>
      <c r="O25" s="18">
        <f t="shared" si="7"/>
        <v>1.4646151727936114</v>
      </c>
      <c r="P25" s="18">
        <f t="shared" si="7"/>
        <v>1.530015145256781</v>
      </c>
      <c r="Q25" s="18">
        <f t="shared" si="7"/>
        <v>1.5764835467437699</v>
      </c>
      <c r="R25" s="18">
        <f t="shared" si="7"/>
        <v>1.6091835329753545</v>
      </c>
      <c r="S25" s="18">
        <f t="shared" si="7"/>
        <v>1.6212308963238331</v>
      </c>
      <c r="T25" s="18">
        <f t="shared" si="7"/>
        <v>1.6298361558584606</v>
      </c>
      <c r="U25" s="18">
        <f t="shared" si="7"/>
        <v>1.7330992702739914</v>
      </c>
    </row>
    <row r="26" spans="1:21" s="16" customFormat="1" x14ac:dyDescent="0.2">
      <c r="A26" s="14"/>
      <c r="B26" s="14" t="s">
        <v>4</v>
      </c>
      <c r="C26" s="14"/>
      <c r="D26" s="20" t="s">
        <v>11</v>
      </c>
      <c r="F26" s="15">
        <v>28786</v>
      </c>
      <c r="H26" s="35">
        <f t="shared" si="6"/>
        <v>1.7308761203362746</v>
      </c>
      <c r="I26" s="15"/>
      <c r="J26" s="18">
        <f t="shared" si="7"/>
        <v>1.7369554644618912</v>
      </c>
      <c r="K26" s="18">
        <f t="shared" si="7"/>
        <v>1.7751684846800528</v>
      </c>
      <c r="L26" s="18">
        <f t="shared" si="7"/>
        <v>1.6640033349544918</v>
      </c>
      <c r="M26" s="18">
        <f t="shared" si="7"/>
        <v>1.6084207600917113</v>
      </c>
      <c r="N26" s="18">
        <f t="shared" si="7"/>
        <v>1.6153685819495589</v>
      </c>
      <c r="O26" s="18">
        <f t="shared" si="7"/>
        <v>1.6084207600917113</v>
      </c>
      <c r="P26" s="18">
        <f t="shared" si="7"/>
        <v>1.6674772458834155</v>
      </c>
      <c r="Q26" s="18">
        <f t="shared" si="7"/>
        <v>1.7300076426040436</v>
      </c>
      <c r="R26" s="18">
        <f t="shared" si="7"/>
        <v>1.7994858611825193</v>
      </c>
      <c r="S26" s="18">
        <f t="shared" si="7"/>
        <v>1.802959772111443</v>
      </c>
      <c r="T26" s="18">
        <f t="shared" si="7"/>
        <v>1.7994858611825193</v>
      </c>
      <c r="U26" s="18">
        <f t="shared" si="7"/>
        <v>1.9627596748419371</v>
      </c>
    </row>
    <row r="27" spans="1:21" s="16" customFormat="1" x14ac:dyDescent="0.2">
      <c r="A27" s="14"/>
      <c r="B27" s="14" t="s">
        <v>5</v>
      </c>
      <c r="C27" s="14"/>
      <c r="D27" s="20" t="s">
        <v>11</v>
      </c>
      <c r="F27" s="15">
        <v>29318</v>
      </c>
      <c r="H27" s="35">
        <f t="shared" si="6"/>
        <v>1.3671919412420126</v>
      </c>
      <c r="I27" s="15"/>
      <c r="J27" s="18">
        <f t="shared" si="7"/>
        <v>1.2108602223889759</v>
      </c>
      <c r="K27" s="18">
        <f t="shared" si="7"/>
        <v>1.2517907087795894</v>
      </c>
      <c r="L27" s="18">
        <f t="shared" si="7"/>
        <v>1.326829933829047</v>
      </c>
      <c r="M27" s="18">
        <f t="shared" si="7"/>
        <v>1.326829933829047</v>
      </c>
      <c r="N27" s="18">
        <f t="shared" si="7"/>
        <v>1.3097755644996247</v>
      </c>
      <c r="O27" s="18">
        <f t="shared" si="7"/>
        <v>1.3234190599631626</v>
      </c>
      <c r="P27" s="18">
        <f t="shared" si="7"/>
        <v>1.3950474111467357</v>
      </c>
      <c r="Q27" s="18">
        <f t="shared" si="7"/>
        <v>1.4257452759396958</v>
      </c>
      <c r="R27" s="18">
        <f t="shared" si="7"/>
        <v>1.4223344020738113</v>
      </c>
      <c r="S27" s="18">
        <f t="shared" si="7"/>
        <v>1.4427996452691179</v>
      </c>
      <c r="T27" s="18">
        <f t="shared" si="7"/>
        <v>1.4632648884644246</v>
      </c>
      <c r="U27" s="18">
        <f t="shared" si="7"/>
        <v>1.5076062487209223</v>
      </c>
    </row>
    <row r="28" spans="1:21" s="16" customFormat="1" x14ac:dyDescent="0.2">
      <c r="A28" s="14" t="s">
        <v>7</v>
      </c>
      <c r="B28" s="14"/>
      <c r="C28" s="14"/>
      <c r="D28" s="20" t="s">
        <v>12</v>
      </c>
      <c r="F28" s="15">
        <v>20576</v>
      </c>
      <c r="H28" s="35">
        <f t="shared" si="6"/>
        <v>3.8787098237428723</v>
      </c>
      <c r="I28" s="15"/>
      <c r="J28" s="18">
        <f t="shared" si="7"/>
        <v>3.8394245723172626</v>
      </c>
      <c r="K28" s="18">
        <f t="shared" si="7"/>
        <v>3.8345645412130636</v>
      </c>
      <c r="L28" s="18">
        <f t="shared" si="7"/>
        <v>3.6984836702954897</v>
      </c>
      <c r="M28" s="18">
        <f>IF(M19="","",100*M19/$F28)</f>
        <v>3.6304432348367031</v>
      </c>
      <c r="N28" s="18">
        <f>IF(N19="","",100*N19/$F28)</f>
        <v>3.8102643856920686</v>
      </c>
      <c r="O28" s="18">
        <f t="shared" si="7"/>
        <v>3.6450233281493003</v>
      </c>
      <c r="P28" s="18">
        <f t="shared" si="7"/>
        <v>3.6984836702954897</v>
      </c>
      <c r="Q28" s="18">
        <f t="shared" si="7"/>
        <v>3.9755054432348369</v>
      </c>
      <c r="R28" s="18">
        <f t="shared" si="7"/>
        <v>3.922045101088647</v>
      </c>
      <c r="S28" s="18">
        <f t="shared" si="7"/>
        <v>3.9560653188180406</v>
      </c>
      <c r="T28" s="18">
        <f t="shared" si="7"/>
        <v>4.1407465007776052</v>
      </c>
      <c r="U28" s="18">
        <f t="shared" si="7"/>
        <v>4.3934681181959565</v>
      </c>
    </row>
    <row r="29" spans="1:21" s="16" customFormat="1" x14ac:dyDescent="0.2">
      <c r="A29" s="14"/>
      <c r="B29" s="14" t="s">
        <v>4</v>
      </c>
      <c r="C29" s="14"/>
      <c r="D29" s="20" t="s">
        <v>12</v>
      </c>
      <c r="F29" s="15">
        <v>11501</v>
      </c>
      <c r="H29" s="35">
        <f t="shared" si="6"/>
        <v>4.3148421876358576</v>
      </c>
      <c r="I29" s="15"/>
      <c r="J29" s="18">
        <f t="shared" si="7"/>
        <v>4.6604643074515257</v>
      </c>
      <c r="K29" s="18">
        <f t="shared" si="7"/>
        <v>4.6952438918354922</v>
      </c>
      <c r="L29" s="18">
        <f t="shared" si="7"/>
        <v>4.4604816972437176</v>
      </c>
      <c r="M29" s="18">
        <f t="shared" si="7"/>
        <v>4.225719502651943</v>
      </c>
      <c r="N29" s="18">
        <f t="shared" si="7"/>
        <v>4.3300582558038432</v>
      </c>
      <c r="O29" s="18">
        <f t="shared" si="7"/>
        <v>3.9561777236762019</v>
      </c>
      <c r="P29" s="18">
        <f t="shared" si="7"/>
        <v>3.9300930353882273</v>
      </c>
      <c r="Q29" s="18">
        <f t="shared" si="7"/>
        <v>4.0344317885401271</v>
      </c>
      <c r="R29" s="18">
        <f t="shared" si="7"/>
        <v>3.9996522041561602</v>
      </c>
      <c r="S29" s="18">
        <f t="shared" si="7"/>
        <v>4.1387705416920264</v>
      </c>
      <c r="T29" s="18">
        <f t="shared" si="7"/>
        <v>4.4604816972437176</v>
      </c>
      <c r="U29" s="18">
        <f t="shared" si="7"/>
        <v>4.886531605947309</v>
      </c>
    </row>
    <row r="30" spans="1:21" s="16" customFormat="1" x14ac:dyDescent="0.2">
      <c r="A30" s="14"/>
      <c r="B30" s="14" t="s">
        <v>5</v>
      </c>
      <c r="C30" s="14"/>
      <c r="D30" s="20" t="s">
        <v>12</v>
      </c>
      <c r="F30" s="15">
        <v>9075</v>
      </c>
      <c r="H30" s="35">
        <f t="shared" si="6"/>
        <v>3.3259871441689621</v>
      </c>
      <c r="I30" s="15"/>
      <c r="J30" s="18">
        <f t="shared" si="7"/>
        <v>2.7988980716253442</v>
      </c>
      <c r="K30" s="18">
        <f t="shared" si="7"/>
        <v>2.7438016528925622</v>
      </c>
      <c r="L30" s="18">
        <f t="shared" si="7"/>
        <v>2.7327823691460056</v>
      </c>
      <c r="M30" s="18">
        <f t="shared" si="7"/>
        <v>2.8760330578512399</v>
      </c>
      <c r="N30" s="18">
        <f t="shared" si="7"/>
        <v>3.1515151515151514</v>
      </c>
      <c r="O30" s="18">
        <f t="shared" si="7"/>
        <v>3.2506887052341598</v>
      </c>
      <c r="P30" s="18">
        <f t="shared" si="7"/>
        <v>3.4049586776859506</v>
      </c>
      <c r="Q30" s="18">
        <f t="shared" si="7"/>
        <v>3.9008264462809916</v>
      </c>
      <c r="R30" s="18">
        <f t="shared" si="7"/>
        <v>3.8236914600550964</v>
      </c>
      <c r="S30" s="18">
        <f t="shared" si="7"/>
        <v>3.724517906336088</v>
      </c>
      <c r="T30" s="18">
        <f t="shared" si="7"/>
        <v>3.7355371900826446</v>
      </c>
      <c r="U30" s="18">
        <f t="shared" si="7"/>
        <v>3.7685950413223139</v>
      </c>
    </row>
    <row r="31" spans="1:21" s="16" customFormat="1" x14ac:dyDescent="0.2">
      <c r="A31" s="26" t="s">
        <v>8</v>
      </c>
      <c r="B31" s="27"/>
      <c r="C31" s="27"/>
      <c r="D31" s="28" t="s">
        <v>13</v>
      </c>
      <c r="E31" s="27"/>
      <c r="F31" s="17">
        <v>78681</v>
      </c>
      <c r="G31" s="21"/>
      <c r="H31" s="36">
        <f>IF(H22="","",100*H22/$F31)</f>
        <v>2.1570222374736807</v>
      </c>
      <c r="I31" s="17"/>
      <c r="J31" s="19">
        <f t="shared" si="7"/>
        <v>2.0907207585058654</v>
      </c>
      <c r="K31" s="19">
        <f t="shared" si="7"/>
        <v>2.118681765610503</v>
      </c>
      <c r="L31" s="19">
        <f t="shared" si="7"/>
        <v>2.0703854806115833</v>
      </c>
      <c r="M31" s="19">
        <f t="shared" si="7"/>
        <v>2.0322568345598047</v>
      </c>
      <c r="N31" s="19">
        <f t="shared" si="7"/>
        <v>2.0754693000851541</v>
      </c>
      <c r="O31" s="19">
        <f t="shared" si="7"/>
        <v>2.03479874429659</v>
      </c>
      <c r="P31" s="19">
        <f t="shared" si="7"/>
        <v>2.0970755328478288</v>
      </c>
      <c r="Q31" s="19">
        <f t="shared" si="7"/>
        <v>2.2038357417928087</v>
      </c>
      <c r="R31" s="19">
        <f t="shared" si="7"/>
        <v>2.2140033807399497</v>
      </c>
      <c r="S31" s="19">
        <f t="shared" si="7"/>
        <v>2.2317967488974468</v>
      </c>
      <c r="T31" s="19">
        <f t="shared" si="7"/>
        <v>2.2864478082383295</v>
      </c>
      <c r="U31" s="19">
        <f t="shared" si="7"/>
        <v>2.4287947534983032</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'2025'!Drucktitel</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2025-05-06T13:24:41Z</dcterms:modified>
</cp:coreProperties>
</file>