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0\Aktuell\"/>
    </mc:Choice>
  </mc:AlternateContent>
  <xr:revisionPtr revIDLastSave="0" documentId="13_ncr:1_{764AE128-6FEA-47CF-8294-EF46D8219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0" r:id="rId1"/>
    <sheet name="2024" sheetId="39" r:id="rId2"/>
    <sheet name="2023" sheetId="37" r:id="rId3"/>
    <sheet name="2022" sheetId="20" r:id="rId4"/>
    <sheet name="2021" sheetId="13" r:id="rId5"/>
    <sheet name="2020" sheetId="18" r:id="rId6"/>
    <sheet name="2019" sheetId="19" r:id="rId7"/>
    <sheet name="2018" sheetId="21" r:id="rId8"/>
    <sheet name="2017" sheetId="22" r:id="rId9"/>
    <sheet name="2016" sheetId="23" r:id="rId10"/>
    <sheet name="2015" sheetId="24" r:id="rId11"/>
    <sheet name="2014" sheetId="25" r:id="rId12"/>
    <sheet name="2013" sheetId="26" r:id="rId13"/>
    <sheet name="2012" sheetId="27" r:id="rId14"/>
    <sheet name="2011" sheetId="28" r:id="rId15"/>
    <sheet name="2010" sheetId="29" r:id="rId16"/>
    <sheet name="2009" sheetId="30" r:id="rId17"/>
    <sheet name="2008" sheetId="31" r:id="rId18"/>
    <sheet name="2007" sheetId="32" r:id="rId19"/>
    <sheet name="2006" sheetId="33" r:id="rId20"/>
    <sheet name="2005" sheetId="34" r:id="rId21"/>
    <sheet name="2004" sheetId="35" r:id="rId22"/>
  </sheets>
  <definedNames>
    <definedName name="_xlnm.Print_Titles" localSheetId="3">'2022'!$1:$8</definedName>
    <definedName name="_xlnm.Print_Titles" localSheetId="2">'2023'!$1:$8</definedName>
    <definedName name="_xlnm.Print_Titles" localSheetId="1">'2024'!$1:$8</definedName>
    <definedName name="_xlnm.Print_Titles" localSheetId="0">'2025'!$1:$8</definedName>
    <definedName name="Print_Titles" localSheetId="6">'2019'!$1:$8</definedName>
    <definedName name="Print_Titles" localSheetId="5">'2020'!$1:$8</definedName>
    <definedName name="Print_Titles" localSheetId="4">'2021'!$1:$8</definedName>
    <definedName name="Print_Titles" localSheetId="3">'2022'!$1:$8</definedName>
    <definedName name="Print_Titles" localSheetId="2">'2023'!$1:$8</definedName>
    <definedName name="Print_Titles" localSheetId="1">'2024'!$1:$8</definedName>
    <definedName name="Print_Titles" localSheetId="0">'2025'!$1:$8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40" l="1"/>
  <c r="S46" i="40"/>
  <c r="S44" i="40"/>
  <c r="S43" i="40"/>
  <c r="S42" i="40"/>
  <c r="S41" i="40"/>
  <c r="S32" i="40"/>
  <c r="S28" i="40"/>
  <c r="S30" i="40"/>
  <c r="S31" i="40"/>
  <c r="S29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L12" i="40"/>
  <c r="L9" i="40"/>
  <c r="K12" i="40"/>
  <c r="K9" i="40"/>
  <c r="J12" i="40"/>
  <c r="J9" i="40"/>
  <c r="I12" i="40"/>
  <c r="I9" i="40"/>
  <c r="H12" i="40"/>
  <c r="H9" i="40"/>
  <c r="D46" i="40"/>
  <c r="S28" i="39"/>
  <c r="S29" i="39"/>
  <c r="G12" i="40"/>
  <c r="G9" i="40"/>
  <c r="S26" i="19"/>
  <c r="S25" i="19"/>
  <c r="D26" i="19"/>
  <c r="D25" i="19"/>
  <c r="D26" i="18"/>
  <c r="D25" i="18"/>
  <c r="D26" i="13"/>
  <c r="D25" i="13"/>
  <c r="S34" i="19" l="1"/>
  <c r="S27" i="19"/>
  <c r="S14" i="19"/>
  <c r="S13" i="19"/>
  <c r="S12" i="19"/>
  <c r="S11" i="19"/>
  <c r="S10" i="19"/>
  <c r="S9" i="19"/>
  <c r="S41" i="18"/>
  <c r="S39" i="18"/>
  <c r="S38" i="18"/>
  <c r="S37" i="18"/>
  <c r="S36" i="18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41" i="13"/>
  <c r="S39" i="13"/>
  <c r="S38" i="13"/>
  <c r="S37" i="13"/>
  <c r="S36" i="13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43" i="20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2" i="20"/>
  <c r="S11" i="20"/>
  <c r="S10" i="20"/>
  <c r="S9" i="20"/>
  <c r="S47" i="37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2" i="37"/>
  <c r="S11" i="37"/>
  <c r="S10" i="37"/>
  <c r="S9" i="37"/>
  <c r="D44" i="40" l="1"/>
  <c r="D43" i="40"/>
  <c r="D42" i="40"/>
  <c r="D41" i="40"/>
  <c r="F12" i="40"/>
  <c r="F9" i="40" l="1"/>
  <c r="S33" i="39"/>
  <c r="S32" i="39"/>
  <c r="S48" i="39"/>
  <c r="S46" i="39"/>
  <c r="S45" i="39"/>
  <c r="S44" i="39"/>
  <c r="S43" i="39"/>
  <c r="S41" i="39"/>
  <c r="S34" i="39"/>
  <c r="S31" i="39"/>
  <c r="S30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1" i="40"/>
  <c r="D10" i="40"/>
  <c r="D9" i="40"/>
  <c r="D28" i="39"/>
  <c r="D33" i="39"/>
  <c r="D32" i="39"/>
  <c r="D31" i="39"/>
  <c r="D30" i="39"/>
  <c r="D29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1" i="39"/>
  <c r="D10" i="39"/>
  <c r="D12" i="40" l="1"/>
  <c r="D12" i="39"/>
  <c r="D9" i="39"/>
  <c r="D30" i="37" l="1"/>
  <c r="D27" i="37"/>
  <c r="D21" i="37"/>
  <c r="D15" i="37"/>
  <c r="D32" i="37" l="1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D9" i="37" l="1"/>
  <c r="D12" i="37"/>
  <c r="D22" i="20" l="1"/>
  <c r="D18" i="20"/>
  <c r="Q12" i="20" l="1"/>
  <c r="Q9" i="20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D12" i="20" l="1"/>
  <c r="D9" i="20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25" l="1"/>
  <c r="P21" i="33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<sst xmlns="http://schemas.openxmlformats.org/spreadsheetml/2006/main" count="1100" uniqueCount="126">
  <si>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</si>
  <si>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</si>
  <si>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</si>
  <si>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</si>
  <si>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</si>
  <si>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</si>
  <si>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</si>
  <si>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</si>
  <si>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</si>
  <si>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</si>
  <si>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</si>
  <si>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</si>
  <si>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</si>
  <si>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</si>
  <si>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</si>
  <si>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</si>
  <si>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</si>
  <si>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</si>
  <si>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</si>
  <si>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</si>
  <si>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</si>
  <si>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</si>
  <si>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</si>
  <si>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</si>
  <si>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</si>
  <si>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</si>
  <si>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</si>
  <si>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</si>
  <si>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</si>
  <si>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</si>
  <si>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</si>
  <si>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</si>
  <si>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</si>
  <si>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</si>
  <si>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</si>
  <si>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</si>
  <si>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</si>
  <si>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</si>
  <si>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</si>
  <si>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</si>
  <si>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</si>
  <si>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</si>
  <si>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</si>
  <si>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</si>
  <si>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</si>
  <si>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</si>
  <si>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</si>
  <si>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</si>
  <si>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</si>
  <si>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</si>
  <si>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</si>
  <si>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</si>
  <si>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</si>
  <si>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</si>
  <si>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</si>
  <si>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</si>
  <si>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</si>
  <si>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</si>
  <si>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</si>
  <si>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</si>
  <si>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</si>
  <si>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</si>
  <si>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</si>
  <si>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</si>
  <si>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</si>
  <si>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</si>
  <si>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</si>
  <si>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</si>
  <si>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</si>
  <si>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</si>
  <si>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</si>
  <si>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</si>
  <si>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</si>
  <si>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</si>
  <si>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</si>
  <si>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</si>
  <si>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</si>
  <si>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</si>
  <si>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</si>
  <si>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</si>
  <si>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</si>
  <si>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</si>
  <si>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</si>
  <si>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</si>
  <si>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</si>
  <si>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</si>
  <si>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</si>
  <si>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</si>
  <si>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</si>
  <si>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</si>
  <si>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</si>
  <si>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</si>
  <si>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</si>
  <si>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</si>
  <si>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</si>
  <si>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</si>
  <si>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</si>
  <si>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</si>
  <si>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</si>
  <si>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</si>
  <si>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</si>
  <si>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</si>
  <si>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</si>
  <si>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</si>
  <si>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</si>
  <si>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</si>
  <si>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</si>
  <si>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</si>
  <si>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</si>
  <si>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</si>
  <si>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</si>
  <si>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</si>
  <si>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</si>
  <si>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</si>
  <si>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</si>
  <si>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</si>
  <si>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</si>
  <si>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</si>
  <si>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20.2.2025)</t>
  </si>
  <si>
    <t>Ankünfte und Übernachtungen sowie Betten- und Zimmerauslastung in Hotelleriebetrieben nach Monat 2025</t>
  </si>
  <si>
    <t>2024/2025</t>
  </si>
  <si>
    <r>
      <t>2025</t>
    </r>
    <r>
      <rPr>
        <i/>
        <vertAlign val="superscript"/>
        <sz val="8"/>
        <color theme="1"/>
        <rFont val="Arial"/>
        <family val="2"/>
      </rPr>
      <t>1</t>
    </r>
  </si>
  <si>
    <t>provisorische Zahlen</t>
  </si>
  <si>
    <t>Datenquelle: Bundesamt für Statistik, Beherbergungsstatistik HESTA (Datenstand: 1.7.2025)</t>
  </si>
  <si>
    <t>Datenquelle: Bundesamt für Statistik, Beherbergungsstatistik HESTA (Datenstand: 13.4.2018)</t>
  </si>
  <si>
    <t>Datenquelle: Bundesamt für Statistik, Beherbergungsstatistik HESTA (Datenstand: 5.9.2025)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</si>
</sst>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  <numFmt numFmtId="170" formatCode="#\ ##0\ ##0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90599-2737-4DB6-9085-C6C15C07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14768C-C7BD-4222-878E-AFE680F2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2223-B6F7-4C2E-88E7-614F587CC913}">
  <dimension ref="A1:U53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119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121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64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120</v>
      </c>
      <c r="U8" s="1"/>
    </row>
    <row r="9" spans="1:21" x14ac:dyDescent="0.2">
      <c r="A9" s="21" t="s">
        <v>16</v>
      </c>
      <c r="B9" s="22"/>
      <c r="C9" s="22"/>
      <c r="D9" s="24">
        <f>SUM(F9:Q9)</f>
        <v>337669</v>
      </c>
      <c r="E9" s="24"/>
      <c r="F9" s="24">
        <f t="shared" ref="F9:L9" si="0">SUM(F10:F11)</f>
        <v>33729</v>
      </c>
      <c r="G9" s="24">
        <f t="shared" si="0"/>
        <v>31551</v>
      </c>
      <c r="H9" s="24">
        <f t="shared" si="0"/>
        <v>41536</v>
      </c>
      <c r="I9" s="24">
        <f t="shared" si="0"/>
        <v>46675</v>
      </c>
      <c r="J9" s="24">
        <f t="shared" si="0"/>
        <v>56872</v>
      </c>
      <c r="K9" s="24">
        <f t="shared" si="0"/>
        <v>63254</v>
      </c>
      <c r="L9" s="24">
        <f t="shared" si="0"/>
        <v>64052</v>
      </c>
      <c r="M9" s="24"/>
      <c r="N9" s="24"/>
      <c r="O9" s="24"/>
      <c r="P9" s="24"/>
      <c r="Q9" s="24"/>
      <c r="R9" s="25"/>
      <c r="S9" s="26">
        <f>100*(L9-'2024'!L9)/'2024'!L9</f>
        <v>-3.877783780539048</v>
      </c>
    </row>
    <row r="10" spans="1:21" x14ac:dyDescent="0.2">
      <c r="B10" s="17" t="s">
        <v>17</v>
      </c>
      <c r="D10" s="27">
        <f t="shared" ref="D10:D27" si="1">SUM(F10:Q10)</f>
        <v>169654</v>
      </c>
      <c r="E10" s="27"/>
      <c r="F10" s="27">
        <v>19272</v>
      </c>
      <c r="G10" s="27">
        <v>17481</v>
      </c>
      <c r="H10" s="27">
        <v>24456</v>
      </c>
      <c r="I10" s="27">
        <v>23826</v>
      </c>
      <c r="J10" s="27">
        <v>28900</v>
      </c>
      <c r="K10" s="27">
        <v>29781</v>
      </c>
      <c r="L10" s="27">
        <v>25938</v>
      </c>
      <c r="M10" s="27"/>
      <c r="N10" s="27"/>
      <c r="O10" s="27"/>
      <c r="P10" s="27"/>
      <c r="Q10" s="27"/>
      <c r="R10" s="28"/>
      <c r="S10" s="29">
        <f>100*(L10-'2024'!L10)/'2024'!L10</f>
        <v>2.178451841638763</v>
      </c>
    </row>
    <row r="11" spans="1:21" x14ac:dyDescent="0.2">
      <c r="B11" s="17" t="s">
        <v>18</v>
      </c>
      <c r="D11" s="27">
        <f t="shared" si="1"/>
        <v>168015</v>
      </c>
      <c r="E11" s="27"/>
      <c r="F11" s="27">
        <v>14457</v>
      </c>
      <c r="G11" s="27">
        <v>14070</v>
      </c>
      <c r="H11" s="27">
        <v>17080</v>
      </c>
      <c r="I11" s="27">
        <v>22849</v>
      </c>
      <c r="J11" s="27">
        <v>27972</v>
      </c>
      <c r="K11" s="27">
        <v>33473</v>
      </c>
      <c r="L11" s="27">
        <v>38114</v>
      </c>
      <c r="M11" s="27"/>
      <c r="N11" s="27"/>
      <c r="O11" s="27"/>
      <c r="P11" s="27"/>
      <c r="Q11" s="27"/>
      <c r="R11" s="28"/>
      <c r="S11" s="29">
        <f>100*(L11-'2024'!L11)/'2024'!L11</f>
        <v>-7.6046641293544397</v>
      </c>
    </row>
    <row r="12" spans="1:21" x14ac:dyDescent="0.2">
      <c r="A12" s="18" t="s">
        <v>19</v>
      </c>
      <c r="D12" s="27">
        <f t="shared" si="1"/>
        <v>583861</v>
      </c>
      <c r="E12" s="27"/>
      <c r="F12" s="27">
        <f t="shared" ref="F12:L12" si="2">SUM(F13:F14)</f>
        <v>57136</v>
      </c>
      <c r="G12" s="27">
        <f t="shared" si="2"/>
        <v>53467</v>
      </c>
      <c r="H12" s="27">
        <f t="shared" si="2"/>
        <v>67650</v>
      </c>
      <c r="I12" s="27">
        <f t="shared" si="2"/>
        <v>80309</v>
      </c>
      <c r="J12" s="27">
        <f t="shared" si="2"/>
        <v>99606</v>
      </c>
      <c r="K12" s="27">
        <f t="shared" si="2"/>
        <v>108550</v>
      </c>
      <c r="L12" s="27">
        <f t="shared" si="2"/>
        <v>117143</v>
      </c>
      <c r="M12" s="27"/>
      <c r="N12" s="27"/>
      <c r="O12" s="27"/>
      <c r="P12" s="27"/>
      <c r="Q12" s="27"/>
      <c r="R12" s="28"/>
      <c r="S12" s="29">
        <f>100*(L12-'2024'!L12)/'2024'!L12</f>
        <v>-3.358522942894385</v>
      </c>
    </row>
    <row r="13" spans="1:21" x14ac:dyDescent="0.2">
      <c r="B13" s="17" t="s">
        <v>17</v>
      </c>
      <c r="D13" s="27">
        <f t="shared" si="1"/>
        <v>265232</v>
      </c>
      <c r="E13" s="27"/>
      <c r="F13" s="27">
        <v>28823</v>
      </c>
      <c r="G13" s="27">
        <v>26258</v>
      </c>
      <c r="H13" s="27">
        <v>37169</v>
      </c>
      <c r="I13" s="27">
        <v>37461</v>
      </c>
      <c r="J13" s="27">
        <v>45852</v>
      </c>
      <c r="K13" s="27">
        <v>46284</v>
      </c>
      <c r="L13" s="27">
        <v>43385</v>
      </c>
      <c r="M13" s="27"/>
      <c r="N13" s="27"/>
      <c r="O13" s="27"/>
      <c r="P13" s="27"/>
      <c r="Q13" s="27"/>
      <c r="R13" s="28"/>
      <c r="S13" s="29">
        <f>100*(L13-'2024'!L13)/'2024'!L13</f>
        <v>1.9552087984395929</v>
      </c>
    </row>
    <row r="14" spans="1:21" x14ac:dyDescent="0.2">
      <c r="B14" s="17" t="s">
        <v>18</v>
      </c>
      <c r="D14" s="27">
        <f t="shared" si="1"/>
        <v>318629</v>
      </c>
      <c r="E14" s="27"/>
      <c r="F14" s="27">
        <v>28313</v>
      </c>
      <c r="G14" s="27">
        <v>27209</v>
      </c>
      <c r="H14" s="27">
        <v>30481</v>
      </c>
      <c r="I14" s="27">
        <v>42848</v>
      </c>
      <c r="J14" s="27">
        <v>53754</v>
      </c>
      <c r="K14" s="27">
        <v>62266</v>
      </c>
      <c r="L14" s="27">
        <v>73758</v>
      </c>
      <c r="M14" s="27"/>
      <c r="N14" s="27"/>
      <c r="O14" s="27"/>
      <c r="P14" s="27"/>
      <c r="Q14" s="27"/>
      <c r="R14" s="28"/>
      <c r="S14" s="29">
        <f>100*(L14-'2024'!L14)/'2024'!L14</f>
        <v>-6.233076111414805</v>
      </c>
    </row>
    <row r="15" spans="1:21" x14ac:dyDescent="0.2">
      <c r="B15" s="17" t="s">
        <v>37</v>
      </c>
      <c r="C15" s="17" t="s">
        <v>113</v>
      </c>
      <c r="D15" s="27">
        <f t="shared" si="1"/>
        <v>3711</v>
      </c>
      <c r="E15" s="27"/>
      <c r="F15" s="27">
        <v>370</v>
      </c>
      <c r="G15" s="27">
        <v>445</v>
      </c>
      <c r="H15" s="27">
        <v>401</v>
      </c>
      <c r="I15" s="27">
        <v>466</v>
      </c>
      <c r="J15" s="27">
        <v>516</v>
      </c>
      <c r="K15" s="27">
        <v>640</v>
      </c>
      <c r="L15" s="27">
        <v>873</v>
      </c>
      <c r="M15" s="27"/>
      <c r="N15" s="27"/>
      <c r="O15" s="27"/>
      <c r="P15" s="27"/>
      <c r="Q15" s="27"/>
      <c r="R15" s="28"/>
      <c r="S15" s="29">
        <f>100*(L15-'2024'!L15)/'2024'!L15</f>
        <v>-8.8726513569937371</v>
      </c>
    </row>
    <row r="16" spans="1:21" x14ac:dyDescent="0.2">
      <c r="B16" s="1"/>
      <c r="C16" s="17" t="s">
        <v>20</v>
      </c>
      <c r="D16" s="27">
        <f t="shared" si="1"/>
        <v>55793</v>
      </c>
      <c r="E16" s="27"/>
      <c r="F16" s="27">
        <v>6042</v>
      </c>
      <c r="G16" s="27">
        <v>5679</v>
      </c>
      <c r="H16" s="27">
        <v>7401</v>
      </c>
      <c r="I16" s="27">
        <v>8062</v>
      </c>
      <c r="J16" s="27">
        <v>9389</v>
      </c>
      <c r="K16" s="27">
        <v>10377</v>
      </c>
      <c r="L16" s="27">
        <v>8843</v>
      </c>
      <c r="M16" s="27"/>
      <c r="N16" s="27"/>
      <c r="O16" s="27"/>
      <c r="P16" s="27"/>
      <c r="Q16" s="27"/>
      <c r="R16" s="28"/>
      <c r="S16" s="29">
        <f>100*(L16-'2024'!L16)/'2024'!L16</f>
        <v>-13.69314854577396</v>
      </c>
    </row>
    <row r="17" spans="1:20" x14ac:dyDescent="0.2">
      <c r="C17" s="17" t="s">
        <v>21</v>
      </c>
      <c r="D17" s="27">
        <f t="shared" si="1"/>
        <v>16221</v>
      </c>
      <c r="E17" s="27"/>
      <c r="F17" s="27">
        <v>1575</v>
      </c>
      <c r="G17" s="27">
        <v>1970</v>
      </c>
      <c r="H17" s="27">
        <v>1869</v>
      </c>
      <c r="I17" s="27">
        <v>2504</v>
      </c>
      <c r="J17" s="27">
        <v>2741</v>
      </c>
      <c r="K17" s="27">
        <v>2328</v>
      </c>
      <c r="L17" s="27">
        <v>3234</v>
      </c>
      <c r="M17" s="27"/>
      <c r="N17" s="27"/>
      <c r="O17" s="27"/>
      <c r="P17" s="27"/>
      <c r="Q17" s="27"/>
      <c r="R17" s="28"/>
      <c r="S17" s="29">
        <f>100*(L17-'2024'!L17)/'2024'!L17</f>
        <v>-11.566858080393766</v>
      </c>
    </row>
    <row r="18" spans="1:20" x14ac:dyDescent="0.2">
      <c r="C18" s="17" t="s">
        <v>22</v>
      </c>
      <c r="D18" s="27">
        <f t="shared" si="1"/>
        <v>13153</v>
      </c>
      <c r="E18" s="27"/>
      <c r="F18" s="27">
        <v>2378</v>
      </c>
      <c r="G18" s="27">
        <v>1264</v>
      </c>
      <c r="H18" s="27">
        <v>1676</v>
      </c>
      <c r="I18" s="27">
        <v>2404</v>
      </c>
      <c r="J18" s="27">
        <v>1896</v>
      </c>
      <c r="K18" s="27">
        <v>1559</v>
      </c>
      <c r="L18" s="27">
        <v>1976</v>
      </c>
      <c r="M18" s="27"/>
      <c r="N18" s="27"/>
      <c r="O18" s="27"/>
      <c r="P18" s="27"/>
      <c r="Q18" s="27"/>
      <c r="R18" s="28"/>
      <c r="S18" s="29">
        <f>100*(L18-'2024'!L18)/'2024'!L18</f>
        <v>-1.150575287643822</v>
      </c>
    </row>
    <row r="19" spans="1:20" x14ac:dyDescent="0.2">
      <c r="C19" s="17" t="s">
        <v>109</v>
      </c>
      <c r="D19" s="27">
        <f t="shared" si="1"/>
        <v>9049</v>
      </c>
      <c r="E19" s="27"/>
      <c r="F19" s="27">
        <v>712</v>
      </c>
      <c r="G19" s="27">
        <v>1127</v>
      </c>
      <c r="H19" s="27">
        <v>803</v>
      </c>
      <c r="I19" s="27">
        <v>1078</v>
      </c>
      <c r="J19" s="27">
        <v>1446</v>
      </c>
      <c r="K19" s="27">
        <v>1436</v>
      </c>
      <c r="L19" s="27">
        <v>2447</v>
      </c>
      <c r="M19" s="27"/>
      <c r="N19" s="27"/>
      <c r="O19" s="27"/>
      <c r="P19" s="27"/>
      <c r="Q19" s="27"/>
      <c r="R19" s="28"/>
      <c r="S19" s="29">
        <f>100*(L19-'2024'!L19)/'2024'!L19</f>
        <v>-17.275185936443542</v>
      </c>
    </row>
    <row r="20" spans="1:20" x14ac:dyDescent="0.2">
      <c r="C20" s="17" t="s">
        <v>23</v>
      </c>
      <c r="D20" s="27">
        <f t="shared" si="1"/>
        <v>6021</v>
      </c>
      <c r="E20" s="27"/>
      <c r="F20" s="27">
        <v>678</v>
      </c>
      <c r="G20" s="27">
        <v>657</v>
      </c>
      <c r="H20" s="27">
        <v>724</v>
      </c>
      <c r="I20" s="27">
        <v>751</v>
      </c>
      <c r="J20" s="27">
        <v>1076</v>
      </c>
      <c r="K20" s="27">
        <v>1229</v>
      </c>
      <c r="L20" s="27">
        <v>906</v>
      </c>
      <c r="M20" s="27"/>
      <c r="N20" s="27"/>
      <c r="O20" s="27"/>
      <c r="P20" s="27"/>
      <c r="Q20" s="27"/>
      <c r="R20" s="28"/>
      <c r="S20" s="29">
        <f>100*(L20-'2024'!L20)/'2024'!L20</f>
        <v>-39.519359145527368</v>
      </c>
    </row>
    <row r="21" spans="1:20" x14ac:dyDescent="0.2">
      <c r="C21" s="17" t="s">
        <v>114</v>
      </c>
      <c r="D21" s="27">
        <f t="shared" si="1"/>
        <v>2589</v>
      </c>
      <c r="E21" s="27"/>
      <c r="F21" s="27">
        <v>226</v>
      </c>
      <c r="G21" s="27">
        <v>340</v>
      </c>
      <c r="H21" s="27">
        <v>227</v>
      </c>
      <c r="I21" s="27">
        <v>297</v>
      </c>
      <c r="J21" s="27">
        <v>423</v>
      </c>
      <c r="K21" s="27">
        <v>449</v>
      </c>
      <c r="L21" s="27">
        <v>627</v>
      </c>
      <c r="M21" s="27"/>
      <c r="N21" s="27"/>
      <c r="O21" s="27"/>
      <c r="P21" s="27"/>
      <c r="Q21" s="27"/>
      <c r="R21" s="28"/>
      <c r="S21" s="29">
        <f>100*(L21-'2024'!L21)/'2024'!L21</f>
        <v>5.9121621621621623</v>
      </c>
    </row>
    <row r="22" spans="1:20" x14ac:dyDescent="0.2">
      <c r="C22" s="17" t="s">
        <v>24</v>
      </c>
      <c r="D22" s="27">
        <f t="shared" si="1"/>
        <v>10522</v>
      </c>
      <c r="E22" s="27"/>
      <c r="F22" s="27">
        <v>1015</v>
      </c>
      <c r="G22" s="27">
        <v>866</v>
      </c>
      <c r="H22" s="27">
        <v>1035</v>
      </c>
      <c r="I22" s="27">
        <v>2144</v>
      </c>
      <c r="J22" s="27">
        <v>1407</v>
      </c>
      <c r="K22" s="27">
        <v>1312</v>
      </c>
      <c r="L22" s="27">
        <v>2743</v>
      </c>
      <c r="M22" s="27"/>
      <c r="N22" s="27"/>
      <c r="O22" s="27"/>
      <c r="P22" s="27"/>
      <c r="Q22" s="27"/>
      <c r="R22" s="28"/>
      <c r="S22" s="29">
        <f>100*(L22-'2024'!L22)/'2024'!L22</f>
        <v>-20.676691729323309</v>
      </c>
    </row>
    <row r="23" spans="1:20" x14ac:dyDescent="0.2">
      <c r="C23" s="17" t="s">
        <v>40</v>
      </c>
      <c r="D23" s="27">
        <f t="shared" si="1"/>
        <v>18478</v>
      </c>
      <c r="E23" s="27"/>
      <c r="F23" s="27">
        <v>1241</v>
      </c>
      <c r="G23" s="27">
        <v>1567</v>
      </c>
      <c r="H23" s="27">
        <v>1568</v>
      </c>
      <c r="I23" s="27">
        <v>2207</v>
      </c>
      <c r="J23" s="27">
        <v>2754</v>
      </c>
      <c r="K23" s="27">
        <v>3175</v>
      </c>
      <c r="L23" s="27">
        <v>5966</v>
      </c>
      <c r="M23" s="27"/>
      <c r="N23" s="27"/>
      <c r="O23" s="27"/>
      <c r="P23" s="27"/>
      <c r="Q23" s="27"/>
      <c r="R23" s="28"/>
      <c r="S23" s="29">
        <f>100*(L23-'2024'!L23)/'2024'!L23</f>
        <v>37.942196531791907</v>
      </c>
    </row>
    <row r="24" spans="1:20" x14ac:dyDescent="0.2">
      <c r="C24" s="17" t="s">
        <v>110</v>
      </c>
      <c r="D24" s="27">
        <f t="shared" si="1"/>
        <v>8171</v>
      </c>
      <c r="E24" s="27"/>
      <c r="F24" s="27">
        <v>1188</v>
      </c>
      <c r="G24" s="27">
        <v>549</v>
      </c>
      <c r="H24" s="27">
        <v>790</v>
      </c>
      <c r="I24" s="27">
        <v>1381</v>
      </c>
      <c r="J24" s="27">
        <v>1301</v>
      </c>
      <c r="K24" s="27">
        <v>1381</v>
      </c>
      <c r="L24" s="27">
        <v>1581</v>
      </c>
      <c r="M24" s="27"/>
      <c r="N24" s="27"/>
      <c r="O24" s="27"/>
      <c r="P24" s="27"/>
      <c r="Q24" s="27"/>
      <c r="R24" s="28"/>
      <c r="S24" s="29">
        <f>100*(L24-'2024'!L24)/'2024'!L24</f>
        <v>-20.392749244712991</v>
      </c>
    </row>
    <row r="25" spans="1:20" x14ac:dyDescent="0.2">
      <c r="C25" s="17" t="s">
        <v>25</v>
      </c>
      <c r="D25" s="27">
        <f t="shared" si="1"/>
        <v>44365</v>
      </c>
      <c r="E25" s="27"/>
      <c r="F25" s="27">
        <v>2214</v>
      </c>
      <c r="G25" s="27">
        <v>2047</v>
      </c>
      <c r="H25" s="27">
        <v>2880</v>
      </c>
      <c r="I25" s="27">
        <v>4511</v>
      </c>
      <c r="J25" s="27">
        <v>8747</v>
      </c>
      <c r="K25" s="27">
        <v>11836</v>
      </c>
      <c r="L25" s="27">
        <v>12130</v>
      </c>
      <c r="M25" s="27"/>
      <c r="N25" s="27"/>
      <c r="O25" s="27"/>
      <c r="P25" s="27"/>
      <c r="Q25" s="27"/>
      <c r="R25" s="28"/>
      <c r="S25" s="29">
        <f>100*(L25-'2024'!L25)/'2024'!L25</f>
        <v>-17.846258042668474</v>
      </c>
      <c r="T25" s="28"/>
    </row>
    <row r="26" spans="1:20" x14ac:dyDescent="0.2">
      <c r="C26" s="17" t="s">
        <v>26</v>
      </c>
      <c r="D26" s="27">
        <f t="shared" si="1"/>
        <v>15174</v>
      </c>
      <c r="E26" s="27"/>
      <c r="F26" s="27">
        <v>1079</v>
      </c>
      <c r="G26" s="27">
        <v>809</v>
      </c>
      <c r="H26" s="27">
        <v>830</v>
      </c>
      <c r="I26" s="27">
        <v>1658</v>
      </c>
      <c r="J26" s="27">
        <v>2585</v>
      </c>
      <c r="K26" s="27">
        <v>3417</v>
      </c>
      <c r="L26" s="27">
        <v>4796</v>
      </c>
      <c r="M26" s="27"/>
      <c r="N26" s="27"/>
      <c r="O26" s="27"/>
      <c r="P26" s="27"/>
      <c r="Q26" s="27"/>
      <c r="R26" s="28"/>
      <c r="S26" s="29">
        <f>100*(L26-'2024'!L26)/'2024'!L26</f>
        <v>28.890083310937921</v>
      </c>
    </row>
    <row r="27" spans="1:20" x14ac:dyDescent="0.2">
      <c r="C27" s="17" t="s">
        <v>115</v>
      </c>
      <c r="D27" s="27">
        <f t="shared" si="1"/>
        <v>9526</v>
      </c>
      <c r="E27" s="27"/>
      <c r="F27" s="27">
        <v>406</v>
      </c>
      <c r="G27" s="27">
        <v>453</v>
      </c>
      <c r="H27" s="27">
        <v>552</v>
      </c>
      <c r="I27" s="27">
        <v>1132</v>
      </c>
      <c r="J27" s="27">
        <v>2179</v>
      </c>
      <c r="K27" s="27">
        <v>3217</v>
      </c>
      <c r="L27" s="27">
        <v>1587</v>
      </c>
      <c r="M27" s="27"/>
      <c r="N27" s="27"/>
      <c r="O27" s="27"/>
      <c r="P27" s="27"/>
      <c r="Q27" s="27"/>
      <c r="R27" s="28"/>
      <c r="S27" s="29">
        <f>100*(L27-'2024'!L27)/'2024'!L27</f>
        <v>-0.50156739811912221</v>
      </c>
    </row>
    <row r="28" spans="1:20" x14ac:dyDescent="0.2">
      <c r="A28" s="15"/>
      <c r="B28" s="15"/>
      <c r="C28" s="15" t="s">
        <v>112</v>
      </c>
      <c r="D28" s="30">
        <f>SUM(F28:Q28)</f>
        <v>5958</v>
      </c>
      <c r="E28" s="30"/>
      <c r="F28" s="30">
        <v>677</v>
      </c>
      <c r="G28" s="30">
        <v>351</v>
      </c>
      <c r="H28" s="30">
        <v>327</v>
      </c>
      <c r="I28" s="30">
        <v>872</v>
      </c>
      <c r="J28" s="30">
        <v>1033</v>
      </c>
      <c r="K28" s="30">
        <v>1180</v>
      </c>
      <c r="L28" s="30">
        <v>1518</v>
      </c>
      <c r="M28" s="30"/>
      <c r="N28" s="30"/>
      <c r="O28" s="30"/>
      <c r="P28" s="30"/>
      <c r="Q28" s="30"/>
      <c r="R28" s="31"/>
      <c r="S28" s="32">
        <f>100*(L28-'2024'!L30)/'2024'!L30</f>
        <v>-7.7203647416413377</v>
      </c>
    </row>
    <row r="29" spans="1:20" hidden="1" x14ac:dyDescent="0.2">
      <c r="A29" s="15"/>
      <c r="B29" s="15"/>
      <c r="C29" s="15" t="s">
        <v>112</v>
      </c>
      <c r="D29" s="27">
        <f>SUM(F29:Q29)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>
        <f>100*(L29-'2024'!L29)/'2024'!L29</f>
        <v>-100</v>
      </c>
    </row>
    <row r="30" spans="1:20" x14ac:dyDescent="0.2">
      <c r="A30" s="21" t="s">
        <v>39</v>
      </c>
      <c r="B30" s="22"/>
      <c r="C30" s="22"/>
      <c r="D30" s="90">
        <f>AVERAGE(F30:Q30)</f>
        <v>39</v>
      </c>
      <c r="E30" s="24"/>
      <c r="F30" s="90">
        <v>39</v>
      </c>
      <c r="G30" s="90">
        <v>39</v>
      </c>
      <c r="H30" s="90">
        <v>39</v>
      </c>
      <c r="I30" s="90">
        <v>39</v>
      </c>
      <c r="J30" s="90">
        <v>39</v>
      </c>
      <c r="K30" s="90">
        <v>39</v>
      </c>
      <c r="L30" s="90">
        <v>39</v>
      </c>
      <c r="M30" s="90"/>
      <c r="N30" s="90"/>
      <c r="O30" s="90"/>
      <c r="P30" s="90"/>
      <c r="Q30" s="90"/>
      <c r="R30" s="25"/>
      <c r="S30" s="26">
        <f>100*(L30-'2024'!L32)/'2024'!L32</f>
        <v>2.6315789473684212</v>
      </c>
    </row>
    <row r="31" spans="1:20" x14ac:dyDescent="0.2">
      <c r="A31" s="15"/>
      <c r="B31" s="15" t="s">
        <v>38</v>
      </c>
      <c r="C31" s="15" t="s">
        <v>31</v>
      </c>
      <c r="D31" s="34">
        <f t="shared" ref="D31:D43" si="3">AVERAGE(F31:Q31)</f>
        <v>39</v>
      </c>
      <c r="E31" s="30"/>
      <c r="F31" s="33">
        <v>39</v>
      </c>
      <c r="G31" s="33">
        <v>39</v>
      </c>
      <c r="H31" s="33">
        <v>39</v>
      </c>
      <c r="I31" s="33">
        <v>39</v>
      </c>
      <c r="J31" s="33">
        <v>39</v>
      </c>
      <c r="K31" s="33">
        <v>39</v>
      </c>
      <c r="L31" s="33">
        <v>39</v>
      </c>
      <c r="M31" s="33"/>
      <c r="N31" s="33"/>
      <c r="O31" s="33"/>
      <c r="P31" s="33"/>
      <c r="Q31" s="33"/>
      <c r="R31" s="31"/>
      <c r="S31" s="29">
        <f>100*(L31-'2024'!L33)/'2024'!L33</f>
        <v>2.6315789473684212</v>
      </c>
    </row>
    <row r="32" spans="1:20" x14ac:dyDescent="0.2">
      <c r="A32" s="21" t="s">
        <v>32</v>
      </c>
      <c r="B32" s="22"/>
      <c r="C32" s="22"/>
      <c r="D32" s="35">
        <v>5522.0860927152316</v>
      </c>
      <c r="E32" s="24"/>
      <c r="F32" s="35">
        <v>5433.3870967741932</v>
      </c>
      <c r="G32" s="35">
        <v>5547</v>
      </c>
      <c r="H32" s="35">
        <v>5539.2580645161288</v>
      </c>
      <c r="I32" s="35">
        <v>5547</v>
      </c>
      <c r="J32" s="35">
        <v>5547</v>
      </c>
      <c r="K32" s="35">
        <v>5547</v>
      </c>
      <c r="L32" s="35">
        <v>5547</v>
      </c>
      <c r="M32" s="35"/>
      <c r="N32" s="35"/>
      <c r="O32" s="35"/>
      <c r="P32" s="35"/>
      <c r="Q32" s="35"/>
      <c r="R32" s="25"/>
      <c r="S32" s="26">
        <f>100*(L32-'2024'!L34)/'2024'!L34</f>
        <v>0.58023572076155938</v>
      </c>
    </row>
    <row r="33" spans="1:19" x14ac:dyDescent="0.2">
      <c r="B33" s="17" t="s">
        <v>101</v>
      </c>
      <c r="D33" s="28">
        <v>42.954301510490701</v>
      </c>
      <c r="E33" s="29"/>
      <c r="F33" s="29">
        <v>33.921690859975698</v>
      </c>
      <c r="G33" s="29">
        <v>34.424656828659003</v>
      </c>
      <c r="H33" s="29">
        <v>39.396215866804098</v>
      </c>
      <c r="I33" s="29">
        <v>48.259719968751902</v>
      </c>
      <c r="J33" s="29">
        <v>57.924946352867302</v>
      </c>
      <c r="K33" s="29">
        <v>65.230454900546846</v>
      </c>
      <c r="L33" s="29">
        <v>68.123426205388597</v>
      </c>
      <c r="M33" s="29"/>
      <c r="N33" s="29"/>
      <c r="O33" s="29"/>
      <c r="P33" s="28"/>
      <c r="Q33" s="28"/>
      <c r="R33" s="28" t="s">
        <v>98</v>
      </c>
      <c r="S33" s="29" t="s">
        <v>99</v>
      </c>
    </row>
    <row r="34" spans="1:19" x14ac:dyDescent="0.2">
      <c r="A34" s="1"/>
      <c r="B34" s="17" t="s">
        <v>37</v>
      </c>
      <c r="C34" s="17" t="s">
        <v>41</v>
      </c>
      <c r="D34" s="28">
        <v>46.322185430463598</v>
      </c>
      <c r="E34" s="29"/>
      <c r="F34" s="29">
        <v>37.511290322580599</v>
      </c>
      <c r="G34" s="29">
        <v>37.303571428571402</v>
      </c>
      <c r="H34" s="29">
        <v>41.135483870967697</v>
      </c>
      <c r="I34" s="29">
        <v>53.271666666666697</v>
      </c>
      <c r="J34" s="29">
        <v>61.740322580645199</v>
      </c>
      <c r="K34" s="29">
        <v>74.046666666666667</v>
      </c>
      <c r="L34" s="29">
        <v>78.019354838709702</v>
      </c>
      <c r="M34" s="29"/>
      <c r="N34" s="29"/>
      <c r="O34" s="29"/>
      <c r="P34" s="28"/>
      <c r="Q34" s="28"/>
      <c r="R34" s="28" t="s">
        <v>98</v>
      </c>
      <c r="S34" s="29" t="s">
        <v>99</v>
      </c>
    </row>
    <row r="35" spans="1:19" x14ac:dyDescent="0.2">
      <c r="A35" s="1"/>
      <c r="C35" s="17" t="s">
        <v>35</v>
      </c>
      <c r="D35" s="28">
        <v>45.563730184661502</v>
      </c>
      <c r="E35" s="29"/>
      <c r="F35" s="29">
        <v>37.046087401261602</v>
      </c>
      <c r="G35" s="29">
        <v>35.015658877378897</v>
      </c>
      <c r="H35" s="29">
        <v>42.982647010825197</v>
      </c>
      <c r="I35" s="29">
        <v>49.1371557054525</v>
      </c>
      <c r="J35" s="29">
        <v>62.3674046673557</v>
      </c>
      <c r="K35" s="29">
        <v>68.237774030354132</v>
      </c>
      <c r="L35" s="29">
        <v>68.332154708154306</v>
      </c>
      <c r="M35" s="29"/>
      <c r="N35" s="29"/>
      <c r="O35" s="29"/>
      <c r="P35" s="28"/>
      <c r="Q35" s="28"/>
      <c r="R35" s="28" t="s">
        <v>98</v>
      </c>
      <c r="S35" s="29" t="s">
        <v>99</v>
      </c>
    </row>
    <row r="36" spans="1:19" x14ac:dyDescent="0.2">
      <c r="A36" s="1"/>
      <c r="C36" s="17" t="s">
        <v>36</v>
      </c>
      <c r="D36" s="28">
        <v>39.781475504108897</v>
      </c>
      <c r="E36" s="29"/>
      <c r="F36" s="29">
        <v>30.224993223095701</v>
      </c>
      <c r="G36" s="29">
        <v>35.934373749499798</v>
      </c>
      <c r="H36" s="29">
        <v>36.875395319418097</v>
      </c>
      <c r="I36" s="29">
        <v>42.4229691876751</v>
      </c>
      <c r="J36" s="29">
        <v>53.162555344718498</v>
      </c>
      <c r="K36" s="29">
        <v>55.042016806722692</v>
      </c>
      <c r="L36" s="29">
        <v>52.353844763711898</v>
      </c>
      <c r="M36" s="29"/>
      <c r="N36" s="29"/>
      <c r="O36" s="29"/>
      <c r="P36" s="28"/>
      <c r="Q36" s="28"/>
      <c r="R36" s="28" t="s">
        <v>98</v>
      </c>
      <c r="S36" s="29" t="s">
        <v>99</v>
      </c>
    </row>
    <row r="37" spans="1:19" x14ac:dyDescent="0.2">
      <c r="A37" s="1"/>
      <c r="C37" s="17" t="s">
        <v>46</v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8"/>
      <c r="O37" s="28"/>
      <c r="P37" s="28"/>
      <c r="Q37" s="28"/>
      <c r="R37" s="28"/>
      <c r="S37" s="29"/>
    </row>
    <row r="38" spans="1:19" x14ac:dyDescent="0.2">
      <c r="A38" s="20"/>
      <c r="B38" s="15"/>
      <c r="C38" s="15" t="s">
        <v>45</v>
      </c>
      <c r="D38" s="28">
        <v>38.336842361474503</v>
      </c>
      <c r="E38" s="32"/>
      <c r="F38" s="32">
        <v>28.816665648481901</v>
      </c>
      <c r="G38" s="32">
        <v>29.848642553560602</v>
      </c>
      <c r="H38" s="32">
        <v>35.777397327665902</v>
      </c>
      <c r="I38" s="32">
        <v>44.072050192268797</v>
      </c>
      <c r="J38" s="32">
        <v>52.157392717942699</v>
      </c>
      <c r="K38" s="32">
        <v>56.775956284153004</v>
      </c>
      <c r="L38" s="32">
        <v>62.792565172258499</v>
      </c>
      <c r="M38" s="32"/>
      <c r="N38" s="32"/>
      <c r="O38" s="32"/>
      <c r="P38" s="28"/>
      <c r="Q38" s="28"/>
      <c r="R38" s="31"/>
      <c r="S38" s="32" t="s">
        <v>99</v>
      </c>
    </row>
    <row r="39" spans="1:19" x14ac:dyDescent="0.2">
      <c r="A39" s="21" t="s">
        <v>33</v>
      </c>
      <c r="B39" s="22"/>
      <c r="C39" s="22"/>
      <c r="D39" s="35">
        <v>2866.3841059602651</v>
      </c>
      <c r="E39" s="24"/>
      <c r="F39" s="24">
        <v>2827.6129032258063</v>
      </c>
      <c r="G39" s="24">
        <v>2877</v>
      </c>
      <c r="H39" s="24">
        <v>2874.6774193548385</v>
      </c>
      <c r="I39" s="24">
        <v>2877</v>
      </c>
      <c r="J39" s="24">
        <v>2877</v>
      </c>
      <c r="K39" s="24">
        <v>2877</v>
      </c>
      <c r="L39" s="24">
        <v>2877</v>
      </c>
      <c r="M39" s="24"/>
      <c r="N39" s="24"/>
      <c r="O39" s="24"/>
      <c r="P39" s="24"/>
      <c r="Q39" s="24"/>
      <c r="R39" s="25"/>
      <c r="S39" s="26">
        <f>100*(L39-'2024'!L41)/'2024'!L41</f>
        <v>0.55924501922404757</v>
      </c>
    </row>
    <row r="40" spans="1:19" x14ac:dyDescent="0.2">
      <c r="A40" s="15"/>
      <c r="B40" s="15" t="s">
        <v>34</v>
      </c>
      <c r="C40" s="15"/>
      <c r="D40" s="28">
        <v>54.438524665914997</v>
      </c>
      <c r="E40" s="30"/>
      <c r="F40" s="31">
        <v>43.662727023820402</v>
      </c>
      <c r="G40" s="31">
        <v>46.468295347336003</v>
      </c>
      <c r="H40" s="31">
        <v>53.489311563709798</v>
      </c>
      <c r="I40" s="31">
        <v>56.220600162205997</v>
      </c>
      <c r="J40" s="31">
        <v>71.452117461065001</v>
      </c>
      <c r="K40" s="31">
        <v>78.446298227320128</v>
      </c>
      <c r="L40" s="31">
        <v>75.153329521118593</v>
      </c>
      <c r="M40" s="31"/>
      <c r="N40" s="31"/>
      <c r="O40" s="31"/>
      <c r="P40" s="31"/>
      <c r="Q40" s="31"/>
      <c r="R40" s="31"/>
      <c r="S40" s="32" t="s">
        <v>99</v>
      </c>
    </row>
    <row r="41" spans="1:19" x14ac:dyDescent="0.2">
      <c r="A41" s="21" t="s">
        <v>47</v>
      </c>
      <c r="B41" s="22"/>
      <c r="C41" s="22"/>
      <c r="D41" s="25">
        <f t="shared" si="3"/>
        <v>1.7191826515948951</v>
      </c>
      <c r="E41" s="24"/>
      <c r="F41" s="25">
        <v>1.6939725458803996</v>
      </c>
      <c r="G41" s="25">
        <v>1.6946214066115179</v>
      </c>
      <c r="H41" s="25">
        <v>1.628707627118644</v>
      </c>
      <c r="I41" s="25">
        <v>1.720599892876272</v>
      </c>
      <c r="J41" s="25">
        <v>1.7514066676044451</v>
      </c>
      <c r="K41" s="25">
        <v>1.7160970057229583</v>
      </c>
      <c r="L41" s="25">
        <v>1.8288734153500281</v>
      </c>
      <c r="M41" s="25"/>
      <c r="N41" s="25"/>
      <c r="O41" s="25"/>
      <c r="P41" s="25"/>
      <c r="Q41" s="25"/>
      <c r="R41" s="25"/>
      <c r="S41" s="26">
        <f>100*(L41-'2024'!L43)/'2024'!L43</f>
        <v>0.54020897360409847</v>
      </c>
    </row>
    <row r="42" spans="1:19" x14ac:dyDescent="0.2">
      <c r="A42" s="1"/>
      <c r="B42" s="17" t="s">
        <v>37</v>
      </c>
      <c r="C42" s="17" t="s">
        <v>41</v>
      </c>
      <c r="D42" s="28">
        <f>AVERAGE(F42:Q42)</f>
        <v>1.6264217196176514</v>
      </c>
      <c r="E42" s="27"/>
      <c r="F42" s="28">
        <v>1.5815708942536553</v>
      </c>
      <c r="G42" s="28">
        <v>1.6294851794071763</v>
      </c>
      <c r="H42" s="28">
        <v>1.540096618357488</v>
      </c>
      <c r="I42" s="28">
        <v>1.6114444164355937</v>
      </c>
      <c r="J42" s="28">
        <v>1.6314623023483783</v>
      </c>
      <c r="K42" s="28">
        <v>1.6072643079371971</v>
      </c>
      <c r="L42" s="28">
        <v>1.7836283185840709</v>
      </c>
      <c r="M42" s="28"/>
      <c r="N42" s="28"/>
      <c r="O42" s="28"/>
      <c r="P42" s="28"/>
      <c r="Q42" s="28"/>
      <c r="R42" s="28"/>
      <c r="S42" s="29">
        <f>100*(L42-'2024'!L44)/'2024'!L44</f>
        <v>5.4632630383268368E-3</v>
      </c>
    </row>
    <row r="43" spans="1:19" x14ac:dyDescent="0.2">
      <c r="A43" s="1"/>
      <c r="C43" s="17" t="s">
        <v>35</v>
      </c>
      <c r="D43" s="28">
        <f t="shared" si="3"/>
        <v>1.7414673769138982</v>
      </c>
      <c r="E43" s="27"/>
      <c r="F43" s="28">
        <v>1.7058746565484757</v>
      </c>
      <c r="G43" s="28">
        <v>1.6960326721120187</v>
      </c>
      <c r="H43" s="28">
        <v>1.6461458333333334</v>
      </c>
      <c r="I43" s="28">
        <v>1.7262045813586098</v>
      </c>
      <c r="J43" s="28">
        <v>1.7402853673345478</v>
      </c>
      <c r="K43" s="28">
        <v>1.8001779491362053</v>
      </c>
      <c r="L43" s="28">
        <v>1.8755505785740949</v>
      </c>
      <c r="M43" s="28"/>
      <c r="N43" s="28"/>
      <c r="O43" s="28"/>
      <c r="P43" s="28"/>
      <c r="Q43" s="28"/>
      <c r="R43" s="28"/>
      <c r="S43" s="29">
        <f>100*(L43-'2024'!L45)/'2024'!L45</f>
        <v>8.6892654354612038</v>
      </c>
    </row>
    <row r="44" spans="1:19" x14ac:dyDescent="0.2">
      <c r="A44" s="1"/>
      <c r="C44" s="17" t="s">
        <v>36</v>
      </c>
      <c r="D44" s="28">
        <f>AVERAGE(F44:Q44)</f>
        <v>1.7450098507903173</v>
      </c>
      <c r="E44" s="27"/>
      <c r="F44" s="28">
        <v>1.7964554242749731</v>
      </c>
      <c r="G44" s="28">
        <v>1.5181741335587489</v>
      </c>
      <c r="H44" s="28">
        <v>1.5781129156999227</v>
      </c>
      <c r="I44" s="28">
        <v>1.7220011370096646</v>
      </c>
      <c r="J44" s="28">
        <v>1.9789774638412378</v>
      </c>
      <c r="K44" s="28">
        <v>1.7059759803212271</v>
      </c>
      <c r="L44" s="28">
        <v>1.9153719008264463</v>
      </c>
      <c r="M44" s="28"/>
      <c r="N44" s="28"/>
      <c r="O44" s="28"/>
      <c r="P44" s="28"/>
      <c r="Q44" s="28"/>
      <c r="R44" s="28"/>
      <c r="S44" s="29">
        <f>100*(L44-'2024'!L46)/'2024'!L46</f>
        <v>9.0133665553632092</v>
      </c>
    </row>
    <row r="45" spans="1:19" x14ac:dyDescent="0.2">
      <c r="A45" s="1"/>
      <c r="C45" s="17" t="s">
        <v>46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</row>
    <row r="46" spans="1:19" x14ac:dyDescent="0.2">
      <c r="A46" s="20"/>
      <c r="B46" s="15"/>
      <c r="C46" s="15" t="s">
        <v>45</v>
      </c>
      <c r="D46" s="31">
        <f>AVERAGE(F46:Q46)</f>
        <v>1.8574919028427652</v>
      </c>
      <c r="E46" s="30"/>
      <c r="F46" s="31">
        <v>1.8481128379260807</v>
      </c>
      <c r="G46" s="31">
        <v>1.9270614587708246</v>
      </c>
      <c r="H46" s="31">
        <v>1.7817522540180322</v>
      </c>
      <c r="I46" s="31">
        <v>1.9043288150415392</v>
      </c>
      <c r="J46" s="31">
        <v>1.8639322460978511</v>
      </c>
      <c r="K46" s="31">
        <v>1.8438937820428554</v>
      </c>
      <c r="L46" s="31">
        <v>1.833361926002173</v>
      </c>
      <c r="M46" s="31"/>
      <c r="N46" s="31"/>
      <c r="O46" s="31"/>
      <c r="P46" s="31"/>
      <c r="Q46" s="31"/>
      <c r="R46" s="31"/>
      <c r="S46" s="32">
        <f>100*(L46-'2024'!L48)/'2024'!L48</f>
        <v>-6.4104427912269148</v>
      </c>
    </row>
    <row r="47" spans="1:19" ht="11.25" customHeight="1" x14ac:dyDescent="0.2">
      <c r="A47" s="1"/>
      <c r="B47" s="1"/>
      <c r="C47" s="1"/>
      <c r="S47" s="6" t="s">
        <v>0</v>
      </c>
    </row>
    <row r="48" spans="1:19" ht="11.25" customHeight="1" x14ac:dyDescent="0.2">
      <c r="A48" s="1" t="s">
        <v>122</v>
      </c>
      <c r="B48" s="1"/>
      <c r="C48" s="1"/>
      <c r="S48" s="6"/>
    </row>
    <row r="49" spans="1:19" ht="11.25" customHeight="1" x14ac:dyDescent="0.2">
      <c r="A49" s="93" t="s">
        <v>51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3" t="s">
        <v>42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1.25" customHeight="1" x14ac:dyDescent="0.2">
      <c r="A52" s="93" t="s">
        <v>43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x14ac:dyDescent="0.2">
      <c r="S53" s="19" t="s">
        <v>125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9" max="16383" man="1"/>
  </rowBreaks>
  <ignoredErrors>
    <ignoredError sqref="D7" numberStoredAsText="1"/>
    <ignoredError sqref="F12:L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6765-C995-4F07-996E-82908EBE5B47}">
  <dimension ref="A1:U54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117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116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111</v>
      </c>
      <c r="U8" s="1"/>
    </row>
    <row r="9" spans="1:21" x14ac:dyDescent="0.2">
      <c r="A9" s="21" t="s">
        <v>16</v>
      </c>
      <c r="B9" s="22"/>
      <c r="C9" s="22"/>
      <c r="D9" s="24">
        <f>SUM(F9:Q9)</f>
        <v>635485</v>
      </c>
      <c r="E9" s="24"/>
      <c r="F9" s="24">
        <v>32907</v>
      </c>
      <c r="G9" s="24">
        <v>34433</v>
      </c>
      <c r="H9" s="24">
        <v>42224</v>
      </c>
      <c r="I9" s="24">
        <v>44915</v>
      </c>
      <c r="J9" s="24">
        <v>61528</v>
      </c>
      <c r="K9" s="24">
        <v>64455</v>
      </c>
      <c r="L9" s="24">
        <v>66636</v>
      </c>
      <c r="M9" s="24">
        <v>71649</v>
      </c>
      <c r="N9" s="24">
        <v>59745</v>
      </c>
      <c r="O9" s="24">
        <v>54606</v>
      </c>
      <c r="P9" s="24">
        <v>53409</v>
      </c>
      <c r="Q9" s="24">
        <v>48978</v>
      </c>
      <c r="R9" s="25"/>
      <c r="S9" s="26">
        <f>100*(D9-'2023'!D9)/'2023'!D9</f>
        <v>6.1246472169803443</v>
      </c>
    </row>
    <row r="10" spans="1:21" x14ac:dyDescent="0.2">
      <c r="B10" s="17" t="s">
        <v>17</v>
      </c>
      <c r="D10" s="27">
        <f t="shared" ref="D10:D29" si="0">SUM(F10:Q10)</f>
        <v>310720</v>
      </c>
      <c r="E10" s="27"/>
      <c r="F10" s="27">
        <v>18885</v>
      </c>
      <c r="G10" s="27">
        <v>19325</v>
      </c>
      <c r="H10" s="27">
        <v>23580</v>
      </c>
      <c r="I10" s="27">
        <v>22247</v>
      </c>
      <c r="J10" s="27">
        <v>29399</v>
      </c>
      <c r="K10" s="27">
        <v>30669</v>
      </c>
      <c r="L10" s="27">
        <v>25385</v>
      </c>
      <c r="M10" s="27">
        <v>27473</v>
      </c>
      <c r="N10" s="27">
        <v>27151</v>
      </c>
      <c r="O10" s="27">
        <v>26815</v>
      </c>
      <c r="P10" s="27">
        <v>33695</v>
      </c>
      <c r="Q10" s="27">
        <v>26096</v>
      </c>
      <c r="R10" s="28"/>
      <c r="S10" s="29">
        <f>100*(D10-'2023'!D10)/'2023'!D10</f>
        <v>-0.12503656274810437</v>
      </c>
    </row>
    <row r="11" spans="1:21" x14ac:dyDescent="0.2">
      <c r="B11" s="17" t="s">
        <v>18</v>
      </c>
      <c r="D11" s="27">
        <f t="shared" si="0"/>
        <v>324765</v>
      </c>
      <c r="E11" s="27"/>
      <c r="F11" s="27">
        <v>14022</v>
      </c>
      <c r="G11" s="27">
        <v>15108</v>
      </c>
      <c r="H11" s="27">
        <v>18644</v>
      </c>
      <c r="I11" s="27">
        <v>22668</v>
      </c>
      <c r="J11" s="27">
        <v>32129</v>
      </c>
      <c r="K11" s="27">
        <v>33786</v>
      </c>
      <c r="L11" s="27">
        <v>41251</v>
      </c>
      <c r="M11" s="27">
        <v>44176</v>
      </c>
      <c r="N11" s="27">
        <v>32594</v>
      </c>
      <c r="O11" s="27">
        <v>27791</v>
      </c>
      <c r="P11" s="27">
        <v>19714</v>
      </c>
      <c r="Q11" s="27">
        <v>22882</v>
      </c>
      <c r="R11" s="28"/>
      <c r="S11" s="29">
        <f>100*(D11-'2023'!D11)/'2023'!D11</f>
        <v>12.88281931588698</v>
      </c>
    </row>
    <row r="12" spans="1:21" x14ac:dyDescent="0.2">
      <c r="A12" s="18" t="s">
        <v>19</v>
      </c>
      <c r="D12" s="92">
        <f t="shared" si="0"/>
        <v>1092374</v>
      </c>
      <c r="E12" s="27"/>
      <c r="F12" s="27">
        <v>57244</v>
      </c>
      <c r="G12" s="27">
        <v>58720</v>
      </c>
      <c r="H12" s="27">
        <v>72813</v>
      </c>
      <c r="I12" s="27">
        <v>78500</v>
      </c>
      <c r="J12" s="27">
        <v>105434</v>
      </c>
      <c r="K12" s="27">
        <v>110541</v>
      </c>
      <c r="L12" s="27">
        <v>121214</v>
      </c>
      <c r="M12" s="27">
        <v>127065</v>
      </c>
      <c r="N12" s="27">
        <v>103908</v>
      </c>
      <c r="O12" s="27">
        <v>94386</v>
      </c>
      <c r="P12" s="27">
        <v>82426</v>
      </c>
      <c r="Q12" s="27">
        <v>80123</v>
      </c>
      <c r="R12" s="28"/>
      <c r="S12" s="29">
        <f>100*(D12-'2023'!D12)/'2023'!D12</f>
        <v>5.441912903138622</v>
      </c>
    </row>
    <row r="13" spans="1:21" x14ac:dyDescent="0.2">
      <c r="B13" s="17" t="s">
        <v>17</v>
      </c>
      <c r="D13" s="27">
        <f t="shared" si="0"/>
        <v>477065</v>
      </c>
      <c r="E13" s="27"/>
      <c r="F13" s="27">
        <v>28570</v>
      </c>
      <c r="G13" s="27">
        <v>29695</v>
      </c>
      <c r="H13" s="27">
        <v>35991</v>
      </c>
      <c r="I13" s="27">
        <v>34638</v>
      </c>
      <c r="J13" s="27">
        <v>45363</v>
      </c>
      <c r="K13" s="27">
        <v>47012</v>
      </c>
      <c r="L13" s="27">
        <v>42553</v>
      </c>
      <c r="M13" s="27">
        <v>43234</v>
      </c>
      <c r="N13" s="27">
        <v>42632</v>
      </c>
      <c r="O13" s="27">
        <v>41588</v>
      </c>
      <c r="P13" s="27">
        <v>46956</v>
      </c>
      <c r="Q13" s="27">
        <v>38833</v>
      </c>
      <c r="R13" s="28"/>
      <c r="S13" s="29">
        <f>100*(D13-'2023'!D13)/'2023'!D13</f>
        <v>-0.36756643867801386</v>
      </c>
    </row>
    <row r="14" spans="1:21" x14ac:dyDescent="0.2">
      <c r="B14" s="17" t="s">
        <v>18</v>
      </c>
      <c r="D14" s="27">
        <f t="shared" si="0"/>
        <v>615309</v>
      </c>
      <c r="E14" s="27"/>
      <c r="F14" s="27">
        <v>28674</v>
      </c>
      <c r="G14" s="27">
        <v>29025</v>
      </c>
      <c r="H14" s="27">
        <v>36822</v>
      </c>
      <c r="I14" s="27">
        <v>43862</v>
      </c>
      <c r="J14" s="27">
        <v>60071</v>
      </c>
      <c r="K14" s="27">
        <v>63529</v>
      </c>
      <c r="L14" s="27">
        <v>78661</v>
      </c>
      <c r="M14" s="27">
        <v>83831</v>
      </c>
      <c r="N14" s="27">
        <v>61276</v>
      </c>
      <c r="O14" s="27">
        <v>52798</v>
      </c>
      <c r="P14" s="27">
        <v>35470</v>
      </c>
      <c r="Q14" s="27">
        <v>41290</v>
      </c>
      <c r="R14" s="28"/>
      <c r="S14" s="29">
        <f>100*(D14-'2023'!D14)/'2023'!D14</f>
        <v>10.434498565072483</v>
      </c>
    </row>
    <row r="15" spans="1:21" x14ac:dyDescent="0.2">
      <c r="B15" s="17" t="s">
        <v>37</v>
      </c>
      <c r="C15" s="17" t="s">
        <v>113</v>
      </c>
      <c r="D15" s="27">
        <f t="shared" si="0"/>
        <v>7262</v>
      </c>
      <c r="E15" s="27"/>
      <c r="F15" s="27">
        <v>374</v>
      </c>
      <c r="G15" s="27">
        <v>448</v>
      </c>
      <c r="H15" s="27">
        <v>512</v>
      </c>
      <c r="I15" s="27">
        <v>450</v>
      </c>
      <c r="J15" s="27">
        <v>510</v>
      </c>
      <c r="K15" s="27">
        <v>503</v>
      </c>
      <c r="L15" s="27">
        <v>958</v>
      </c>
      <c r="M15" s="27">
        <v>1090</v>
      </c>
      <c r="N15" s="27">
        <v>533</v>
      </c>
      <c r="O15" s="27">
        <v>557</v>
      </c>
      <c r="P15" s="27">
        <v>725</v>
      </c>
      <c r="Q15" s="27">
        <v>602</v>
      </c>
      <c r="R15" s="28"/>
      <c r="S15" s="29">
        <f>100*(D15-'2023'!D15)/'2023'!D15</f>
        <v>13.646322378716745</v>
      </c>
    </row>
    <row r="16" spans="1:21" x14ac:dyDescent="0.2">
      <c r="B16" s="1"/>
      <c r="C16" s="17" t="s">
        <v>20</v>
      </c>
      <c r="D16" s="27">
        <f t="shared" si="0"/>
        <v>104125</v>
      </c>
      <c r="E16" s="27"/>
      <c r="F16" s="27">
        <v>5935</v>
      </c>
      <c r="G16" s="27">
        <v>6372</v>
      </c>
      <c r="H16" s="27">
        <v>7912</v>
      </c>
      <c r="I16" s="27">
        <v>7023</v>
      </c>
      <c r="J16" s="27">
        <v>10257</v>
      </c>
      <c r="K16" s="27">
        <v>8856</v>
      </c>
      <c r="L16" s="27">
        <v>10246</v>
      </c>
      <c r="M16" s="27">
        <v>12803</v>
      </c>
      <c r="N16" s="27">
        <v>10032</v>
      </c>
      <c r="O16" s="27">
        <v>10016</v>
      </c>
      <c r="P16" s="27">
        <v>7547</v>
      </c>
      <c r="Q16" s="27">
        <v>7126</v>
      </c>
      <c r="R16" s="28"/>
      <c r="S16" s="29">
        <f>100*(D16-'2023'!D16)/'2023'!D16</f>
        <v>2.0203207822619365</v>
      </c>
    </row>
    <row r="17" spans="1:20" x14ac:dyDescent="0.2">
      <c r="C17" s="17" t="s">
        <v>21</v>
      </c>
      <c r="D17" s="27">
        <f t="shared" si="0"/>
        <v>33684</v>
      </c>
      <c r="E17" s="27"/>
      <c r="F17" s="27">
        <v>1641</v>
      </c>
      <c r="G17" s="27">
        <v>2008</v>
      </c>
      <c r="H17" s="27">
        <v>2150</v>
      </c>
      <c r="I17" s="27">
        <v>2498</v>
      </c>
      <c r="J17" s="27">
        <v>3801</v>
      </c>
      <c r="K17" s="27">
        <v>2042</v>
      </c>
      <c r="L17" s="27">
        <v>3657</v>
      </c>
      <c r="M17" s="27">
        <v>5608</v>
      </c>
      <c r="N17" s="27">
        <v>2080</v>
      </c>
      <c r="O17" s="27">
        <v>2934</v>
      </c>
      <c r="P17" s="27">
        <v>2533</v>
      </c>
      <c r="Q17" s="27">
        <v>2732</v>
      </c>
      <c r="R17" s="28"/>
      <c r="S17" s="29">
        <f>100*(D17-'2023'!D17)/'2023'!D17</f>
        <v>10.966891780596278</v>
      </c>
    </row>
    <row r="18" spans="1:20" x14ac:dyDescent="0.2">
      <c r="C18" s="17" t="s">
        <v>22</v>
      </c>
      <c r="D18" s="27">
        <f t="shared" si="0"/>
        <v>29059</v>
      </c>
      <c r="E18" s="27"/>
      <c r="F18" s="27">
        <v>2145</v>
      </c>
      <c r="G18" s="27">
        <v>1729</v>
      </c>
      <c r="H18" s="27">
        <v>2119</v>
      </c>
      <c r="I18" s="27">
        <v>2601</v>
      </c>
      <c r="J18" s="27">
        <v>1871</v>
      </c>
      <c r="K18" s="27">
        <v>1656</v>
      </c>
      <c r="L18" s="27">
        <v>1999</v>
      </c>
      <c r="M18" s="27">
        <v>3590</v>
      </c>
      <c r="N18" s="27">
        <v>1463</v>
      </c>
      <c r="O18" s="27">
        <v>2615</v>
      </c>
      <c r="P18" s="27">
        <v>3368</v>
      </c>
      <c r="Q18" s="27">
        <v>3903</v>
      </c>
      <c r="R18" s="28"/>
      <c r="S18" s="29">
        <f>100*(D18-'2023'!D18)/'2023'!D18</f>
        <v>7.3119391410317958</v>
      </c>
    </row>
    <row r="19" spans="1:20" x14ac:dyDescent="0.2">
      <c r="C19" s="17" t="s">
        <v>109</v>
      </c>
      <c r="D19" s="27">
        <f t="shared" si="0"/>
        <v>18910</v>
      </c>
      <c r="E19" s="27"/>
      <c r="F19" s="27">
        <v>976</v>
      </c>
      <c r="G19" s="27">
        <v>1078</v>
      </c>
      <c r="H19" s="27">
        <v>1582</v>
      </c>
      <c r="I19" s="27">
        <v>1167</v>
      </c>
      <c r="J19" s="27">
        <v>1722</v>
      </c>
      <c r="K19" s="27">
        <v>1579</v>
      </c>
      <c r="L19" s="27">
        <v>2958</v>
      </c>
      <c r="M19" s="27">
        <v>3079</v>
      </c>
      <c r="N19" s="27">
        <v>1600</v>
      </c>
      <c r="O19" s="27">
        <v>1280</v>
      </c>
      <c r="P19" s="27">
        <v>801</v>
      </c>
      <c r="Q19" s="27">
        <v>1088</v>
      </c>
      <c r="R19" s="28"/>
      <c r="S19" s="29">
        <f>100*(D19-'2023'!D19)/'2023'!D19</f>
        <v>9.5089182302524904</v>
      </c>
    </row>
    <row r="20" spans="1:20" x14ac:dyDescent="0.2">
      <c r="C20" s="17" t="s">
        <v>23</v>
      </c>
      <c r="D20" s="27">
        <f t="shared" si="0"/>
        <v>13953</v>
      </c>
      <c r="E20" s="27"/>
      <c r="F20" s="27">
        <v>1099</v>
      </c>
      <c r="G20" s="27">
        <v>1006</v>
      </c>
      <c r="H20" s="27">
        <v>1127</v>
      </c>
      <c r="I20" s="27">
        <v>1099</v>
      </c>
      <c r="J20" s="27">
        <v>1577</v>
      </c>
      <c r="K20" s="27">
        <v>1364</v>
      </c>
      <c r="L20" s="27">
        <v>1498</v>
      </c>
      <c r="M20" s="27">
        <v>1440</v>
      </c>
      <c r="N20" s="27">
        <v>1024</v>
      </c>
      <c r="O20" s="27">
        <v>1257</v>
      </c>
      <c r="P20" s="27">
        <v>855</v>
      </c>
      <c r="Q20" s="27">
        <v>607</v>
      </c>
      <c r="R20" s="28"/>
      <c r="S20" s="29">
        <f>100*(D20-'2023'!D20)/'2023'!D20</f>
        <v>-10.350809560524286</v>
      </c>
    </row>
    <row r="21" spans="1:20" x14ac:dyDescent="0.2">
      <c r="C21" s="17" t="s">
        <v>114</v>
      </c>
      <c r="D21" s="27">
        <f t="shared" si="0"/>
        <v>4752</v>
      </c>
      <c r="E21" s="27"/>
      <c r="F21" s="27">
        <v>310</v>
      </c>
      <c r="G21" s="27">
        <v>336</v>
      </c>
      <c r="H21" s="27">
        <v>308</v>
      </c>
      <c r="I21" s="27">
        <v>338</v>
      </c>
      <c r="J21" s="27">
        <v>571</v>
      </c>
      <c r="K21" s="27">
        <v>467</v>
      </c>
      <c r="L21" s="27">
        <v>592</v>
      </c>
      <c r="M21" s="27">
        <v>659</v>
      </c>
      <c r="N21" s="27">
        <v>448</v>
      </c>
      <c r="O21" s="27">
        <v>307</v>
      </c>
      <c r="P21" s="27">
        <v>204</v>
      </c>
      <c r="Q21" s="27">
        <v>212</v>
      </c>
      <c r="R21" s="28"/>
      <c r="S21" s="29">
        <f>100*(D21-'2023'!D21)/'2023'!D21</f>
        <v>-18.153634171546678</v>
      </c>
    </row>
    <row r="22" spans="1:20" x14ac:dyDescent="0.2">
      <c r="C22" s="17" t="s">
        <v>24</v>
      </c>
      <c r="D22" s="27">
        <f t="shared" si="0"/>
        <v>26381</v>
      </c>
      <c r="E22" s="27"/>
      <c r="F22" s="27">
        <v>880</v>
      </c>
      <c r="G22" s="27">
        <v>925</v>
      </c>
      <c r="H22" s="27">
        <v>1616</v>
      </c>
      <c r="I22" s="27">
        <v>1765</v>
      </c>
      <c r="J22" s="27">
        <v>1952</v>
      </c>
      <c r="K22" s="27">
        <v>2020</v>
      </c>
      <c r="L22" s="27">
        <v>3458</v>
      </c>
      <c r="M22" s="27">
        <v>6882</v>
      </c>
      <c r="N22" s="27">
        <v>2235</v>
      </c>
      <c r="O22" s="27">
        <v>1307</v>
      </c>
      <c r="P22" s="27">
        <v>1158</v>
      </c>
      <c r="Q22" s="27">
        <v>2183</v>
      </c>
      <c r="R22" s="28"/>
      <c r="S22" s="29">
        <f>100*(D22-'2023'!D22)/'2023'!D22</f>
        <v>27.413668196087901</v>
      </c>
    </row>
    <row r="23" spans="1:20" x14ac:dyDescent="0.2">
      <c r="C23" s="17" t="s">
        <v>40</v>
      </c>
      <c r="D23" s="27">
        <f t="shared" si="0"/>
        <v>31547</v>
      </c>
      <c r="E23" s="27"/>
      <c r="F23" s="27">
        <v>1649</v>
      </c>
      <c r="G23" s="27">
        <v>1483</v>
      </c>
      <c r="H23" s="27">
        <v>2248</v>
      </c>
      <c r="I23" s="27">
        <v>2010</v>
      </c>
      <c r="J23" s="27">
        <v>2502</v>
      </c>
      <c r="K23" s="27">
        <v>3124</v>
      </c>
      <c r="L23" s="27">
        <v>4325</v>
      </c>
      <c r="M23" s="27">
        <v>4846</v>
      </c>
      <c r="N23" s="27">
        <v>3471</v>
      </c>
      <c r="O23" s="27">
        <v>2435</v>
      </c>
      <c r="P23" s="27">
        <v>1518</v>
      </c>
      <c r="Q23" s="27">
        <v>1936</v>
      </c>
      <c r="R23" s="28"/>
      <c r="S23" s="29">
        <f>100*(D23-'2023'!D23)/'2023'!D23</f>
        <v>-15.647477205272867</v>
      </c>
    </row>
    <row r="24" spans="1:20" x14ac:dyDescent="0.2">
      <c r="C24" s="17" t="s">
        <v>110</v>
      </c>
      <c r="D24" s="27">
        <f t="shared" si="0"/>
        <v>16416</v>
      </c>
      <c r="E24" s="27"/>
      <c r="F24" s="27">
        <v>1164</v>
      </c>
      <c r="G24" s="27">
        <v>802</v>
      </c>
      <c r="H24" s="27">
        <v>682</v>
      </c>
      <c r="I24" s="27">
        <v>1317</v>
      </c>
      <c r="J24" s="27">
        <v>1973</v>
      </c>
      <c r="K24" s="27">
        <v>1543</v>
      </c>
      <c r="L24" s="27">
        <v>1986</v>
      </c>
      <c r="M24" s="27">
        <v>1363</v>
      </c>
      <c r="N24" s="27">
        <v>1602</v>
      </c>
      <c r="O24" s="27">
        <v>2137</v>
      </c>
      <c r="P24" s="27">
        <v>599</v>
      </c>
      <c r="Q24" s="27">
        <v>1248</v>
      </c>
      <c r="R24" s="28"/>
      <c r="S24" s="29">
        <f>100*(D24-'2023'!D24)/'2023'!D24</f>
        <v>36.300232480903354</v>
      </c>
    </row>
    <row r="25" spans="1:20" x14ac:dyDescent="0.2">
      <c r="C25" s="17" t="s">
        <v>25</v>
      </c>
      <c r="D25" s="27">
        <f t="shared" si="0"/>
        <v>90618</v>
      </c>
      <c r="E25" s="27"/>
      <c r="F25" s="27">
        <v>2273</v>
      </c>
      <c r="G25" s="27">
        <v>2210</v>
      </c>
      <c r="H25" s="27">
        <v>4814</v>
      </c>
      <c r="I25" s="27">
        <v>5201</v>
      </c>
      <c r="J25" s="27">
        <v>9295</v>
      </c>
      <c r="K25" s="27">
        <v>12295</v>
      </c>
      <c r="L25" s="27">
        <v>14765</v>
      </c>
      <c r="M25" s="27">
        <v>12543</v>
      </c>
      <c r="N25" s="27">
        <v>13232</v>
      </c>
      <c r="O25" s="27">
        <v>7108</v>
      </c>
      <c r="P25" s="27">
        <v>2689</v>
      </c>
      <c r="Q25" s="27">
        <v>4193</v>
      </c>
      <c r="R25" s="28"/>
      <c r="S25" s="29">
        <f>100*(D25-'2023'!D25)/'2023'!D25</f>
        <v>15.638758087362659</v>
      </c>
      <c r="T25" s="28"/>
    </row>
    <row r="26" spans="1:20" x14ac:dyDescent="0.2">
      <c r="C26" s="17" t="s">
        <v>26</v>
      </c>
      <c r="D26" s="27">
        <f t="shared" si="0"/>
        <v>23272</v>
      </c>
      <c r="E26" s="27"/>
      <c r="F26" s="27">
        <v>868</v>
      </c>
      <c r="G26" s="27">
        <v>745</v>
      </c>
      <c r="H26" s="27">
        <v>802</v>
      </c>
      <c r="I26" s="27">
        <v>1201</v>
      </c>
      <c r="J26" s="27">
        <v>2461</v>
      </c>
      <c r="K26" s="27">
        <v>2204</v>
      </c>
      <c r="L26" s="27">
        <v>3721</v>
      </c>
      <c r="M26" s="27">
        <v>3455</v>
      </c>
      <c r="N26" s="27">
        <v>2791</v>
      </c>
      <c r="O26" s="27">
        <v>3008</v>
      </c>
      <c r="P26" s="27">
        <v>1263</v>
      </c>
      <c r="Q26" s="27">
        <v>753</v>
      </c>
      <c r="R26" s="28"/>
      <c r="S26" s="29">
        <f>100*(D26-'2023'!D26)/'2023'!D26</f>
        <v>77.229457010128698</v>
      </c>
    </row>
    <row r="27" spans="1:20" x14ac:dyDescent="0.2">
      <c r="C27" s="17" t="s">
        <v>115</v>
      </c>
      <c r="D27" s="27">
        <f t="shared" si="0"/>
        <v>15055</v>
      </c>
      <c r="E27" s="27"/>
      <c r="F27" s="27">
        <v>327</v>
      </c>
      <c r="G27" s="27">
        <v>378</v>
      </c>
      <c r="H27" s="27">
        <v>439</v>
      </c>
      <c r="I27" s="27">
        <v>817</v>
      </c>
      <c r="J27" s="27">
        <v>2147</v>
      </c>
      <c r="K27" s="27">
        <v>3331</v>
      </c>
      <c r="L27" s="27">
        <v>1595</v>
      </c>
      <c r="M27" s="27">
        <v>1696</v>
      </c>
      <c r="N27" s="27">
        <v>1874</v>
      </c>
      <c r="O27" s="27">
        <v>886</v>
      </c>
      <c r="P27" s="27">
        <v>686</v>
      </c>
      <c r="Q27" s="27">
        <v>879</v>
      </c>
      <c r="R27" s="28"/>
      <c r="S27" s="29">
        <f>100*(D27-'2023'!D27)/'2023'!D27</f>
        <v>23.950271694384984</v>
      </c>
    </row>
    <row r="28" spans="1:20" x14ac:dyDescent="0.2">
      <c r="C28" s="17" t="s">
        <v>27</v>
      </c>
      <c r="D28" s="27">
        <f t="shared" si="0"/>
        <v>10186</v>
      </c>
      <c r="E28" s="27"/>
      <c r="F28" s="27">
        <v>264</v>
      </c>
      <c r="G28" s="27">
        <v>461</v>
      </c>
      <c r="H28" s="27">
        <v>652</v>
      </c>
      <c r="I28" s="27">
        <v>657</v>
      </c>
      <c r="J28" s="27">
        <v>817</v>
      </c>
      <c r="K28" s="27">
        <v>1260</v>
      </c>
      <c r="L28" s="27">
        <v>1168</v>
      </c>
      <c r="M28" s="27">
        <v>1735</v>
      </c>
      <c r="N28" s="27">
        <v>1232</v>
      </c>
      <c r="O28" s="27">
        <v>926</v>
      </c>
      <c r="P28" s="27">
        <v>565</v>
      </c>
      <c r="Q28" s="27">
        <v>449</v>
      </c>
      <c r="R28" s="28"/>
      <c r="S28" s="29">
        <f>100*(D28-'2023'!D28)/'2023'!D28</f>
        <v>33.499344692005245</v>
      </c>
    </row>
    <row r="29" spans="1:20" x14ac:dyDescent="0.2">
      <c r="C29" s="17" t="s">
        <v>28</v>
      </c>
      <c r="D29" s="27">
        <f t="shared" si="0"/>
        <v>12873</v>
      </c>
      <c r="E29" s="27"/>
      <c r="F29" s="27">
        <v>679</v>
      </c>
      <c r="G29" s="27">
        <v>589</v>
      </c>
      <c r="H29" s="27">
        <v>406</v>
      </c>
      <c r="I29" s="27">
        <v>997</v>
      </c>
      <c r="J29" s="27">
        <v>1623</v>
      </c>
      <c r="K29" s="27">
        <v>1743</v>
      </c>
      <c r="L29" s="27">
        <v>1666</v>
      </c>
      <c r="M29" s="27">
        <v>1918</v>
      </c>
      <c r="N29" s="27">
        <v>1335</v>
      </c>
      <c r="O29" s="27">
        <v>955</v>
      </c>
      <c r="P29" s="27">
        <v>399</v>
      </c>
      <c r="Q29" s="27">
        <v>563</v>
      </c>
      <c r="R29" s="28"/>
      <c r="S29" s="29">
        <f>100*(D29-'2023'!D29)/'2023'!D29</f>
        <v>9.5388019060585432</v>
      </c>
    </row>
    <row r="30" spans="1:20" x14ac:dyDescent="0.2">
      <c r="A30" s="15"/>
      <c r="B30" s="15"/>
      <c r="C30" s="15" t="s">
        <v>112</v>
      </c>
      <c r="D30" s="30">
        <f>SUM(F30:Q30)</f>
        <v>13290</v>
      </c>
      <c r="E30" s="30"/>
      <c r="F30" s="30">
        <v>853</v>
      </c>
      <c r="G30" s="30">
        <v>312</v>
      </c>
      <c r="H30" s="30">
        <v>493</v>
      </c>
      <c r="I30" s="30">
        <v>915</v>
      </c>
      <c r="J30" s="30">
        <v>1361</v>
      </c>
      <c r="K30" s="30">
        <v>1399</v>
      </c>
      <c r="L30" s="30">
        <v>1645</v>
      </c>
      <c r="M30" s="30">
        <v>1442</v>
      </c>
      <c r="N30" s="30">
        <v>1856</v>
      </c>
      <c r="O30" s="30">
        <v>1203</v>
      </c>
      <c r="P30" s="30">
        <v>520</v>
      </c>
      <c r="Q30" s="30">
        <v>1291</v>
      </c>
      <c r="R30" s="31"/>
      <c r="S30" s="29">
        <f>100*(D30-'2023'!D30)/'2023'!D30</f>
        <v>-5.051082374794599</v>
      </c>
    </row>
    <row r="31" spans="1:20" hidden="1" x14ac:dyDescent="0.2">
      <c r="A31" s="15"/>
      <c r="B31" s="15"/>
      <c r="C31" s="15" t="s">
        <v>112</v>
      </c>
      <c r="D31" s="27">
        <f>SUM(F31:Q31)</f>
        <v>13997</v>
      </c>
      <c r="E31" s="30"/>
      <c r="F31" s="30">
        <v>930</v>
      </c>
      <c r="G31" s="30">
        <v>431</v>
      </c>
      <c r="H31" s="30">
        <v>576</v>
      </c>
      <c r="I31" s="30">
        <v>917</v>
      </c>
      <c r="J31" s="30">
        <v>1303</v>
      </c>
      <c r="K31" s="30">
        <v>1527</v>
      </c>
      <c r="L31" s="30">
        <v>1891</v>
      </c>
      <c r="M31" s="30">
        <v>1668</v>
      </c>
      <c r="N31" s="30">
        <v>1941</v>
      </c>
      <c r="O31" s="30">
        <v>1010</v>
      </c>
      <c r="P31" s="30">
        <v>461</v>
      </c>
      <c r="Q31" s="30">
        <v>1342</v>
      </c>
      <c r="R31" s="31"/>
      <c r="S31" s="32">
        <f>100*(D31-'2023'!D31)/'2023'!D31</f>
        <v>36734.210526315786</v>
      </c>
    </row>
    <row r="32" spans="1:20" x14ac:dyDescent="0.2">
      <c r="A32" s="21" t="s">
        <v>39</v>
      </c>
      <c r="B32" s="22"/>
      <c r="C32" s="22"/>
      <c r="D32" s="90">
        <f t="shared" ref="D32:D33" si="1">AVERAGE(F32:Q32)</f>
        <v>38.333333333333336</v>
      </c>
      <c r="E32" s="24"/>
      <c r="F32" s="90">
        <v>38</v>
      </c>
      <c r="G32" s="90">
        <v>38</v>
      </c>
      <c r="H32" s="90">
        <v>38</v>
      </c>
      <c r="I32" s="90">
        <v>38</v>
      </c>
      <c r="J32" s="90">
        <v>38</v>
      </c>
      <c r="K32" s="90">
        <v>38</v>
      </c>
      <c r="L32" s="90">
        <v>38</v>
      </c>
      <c r="M32" s="90">
        <v>38</v>
      </c>
      <c r="N32" s="90">
        <v>39</v>
      </c>
      <c r="O32" s="90">
        <v>39</v>
      </c>
      <c r="P32" s="90">
        <v>39</v>
      </c>
      <c r="Q32" s="90">
        <v>39</v>
      </c>
      <c r="R32" s="25"/>
      <c r="S32" s="26">
        <f>100*(D32-'2023'!D31)/'2023'!D31</f>
        <v>0.87719298245614663</v>
      </c>
    </row>
    <row r="33" spans="1:19" x14ac:dyDescent="0.2">
      <c r="A33" s="15"/>
      <c r="B33" s="15" t="s">
        <v>38</v>
      </c>
      <c r="C33" s="15" t="s">
        <v>31</v>
      </c>
      <c r="D33" s="34">
        <f t="shared" si="1"/>
        <v>38.166666666666664</v>
      </c>
      <c r="E33" s="30"/>
      <c r="F33" s="33">
        <v>37</v>
      </c>
      <c r="G33" s="33">
        <v>37</v>
      </c>
      <c r="H33" s="33">
        <v>38</v>
      </c>
      <c r="I33" s="33">
        <v>38</v>
      </c>
      <c r="J33" s="33">
        <v>38</v>
      </c>
      <c r="K33" s="33">
        <v>38</v>
      </c>
      <c r="L33" s="33">
        <v>38</v>
      </c>
      <c r="M33" s="33">
        <v>38</v>
      </c>
      <c r="N33" s="33">
        <v>39</v>
      </c>
      <c r="O33" s="33">
        <v>39</v>
      </c>
      <c r="P33" s="33">
        <v>39</v>
      </c>
      <c r="Q33" s="33">
        <v>39</v>
      </c>
      <c r="R33" s="31"/>
      <c r="S33" s="29">
        <f>100*(D33-'2023'!D32)/'2023'!D32</f>
        <v>0.43859649122806393</v>
      </c>
    </row>
    <row r="34" spans="1:19" x14ac:dyDescent="0.2">
      <c r="A34" s="21" t="s">
        <v>32</v>
      </c>
      <c r="B34" s="22"/>
      <c r="C34" s="22"/>
      <c r="D34" s="35">
        <v>5505.4945355191257</v>
      </c>
      <c r="E34" s="24"/>
      <c r="F34" s="35">
        <v>5466.4516129032254</v>
      </c>
      <c r="G34" s="35">
        <v>5476</v>
      </c>
      <c r="H34" s="35">
        <v>5511</v>
      </c>
      <c r="I34" s="35">
        <v>5509</v>
      </c>
      <c r="J34" s="35">
        <v>5506.4193548387093</v>
      </c>
      <c r="K34" s="35">
        <v>5511</v>
      </c>
      <c r="L34" s="35">
        <v>5515</v>
      </c>
      <c r="M34" s="35">
        <v>5515</v>
      </c>
      <c r="N34" s="35">
        <v>5537.4</v>
      </c>
      <c r="O34" s="35">
        <v>5544.4193548387093</v>
      </c>
      <c r="P34" s="35">
        <v>5547</v>
      </c>
      <c r="Q34" s="35">
        <v>5428</v>
      </c>
      <c r="R34" s="25"/>
      <c r="S34" s="26">
        <f>100*(D34-'2023'!D33)/'2023'!D33</f>
        <v>-7.5359458479995367E-2</v>
      </c>
    </row>
    <row r="35" spans="1:19" x14ac:dyDescent="0.2">
      <c r="B35" s="17" t="s">
        <v>101</v>
      </c>
      <c r="D35" s="29">
        <v>54.211813235759003</v>
      </c>
      <c r="E35" s="29"/>
      <c r="F35" s="29">
        <v>33.780243125221297</v>
      </c>
      <c r="G35" s="29">
        <v>36.976398579380898</v>
      </c>
      <c r="H35" s="29">
        <v>42.620331185137097</v>
      </c>
      <c r="I35" s="29">
        <v>47.498033520905203</v>
      </c>
      <c r="J35" s="29">
        <v>61.766032607103703</v>
      </c>
      <c r="K35" s="29">
        <v>66.860823806931606</v>
      </c>
      <c r="L35" s="29">
        <v>70.899891790717405</v>
      </c>
      <c r="M35" s="29">
        <v>74.322229696136603</v>
      </c>
      <c r="N35" s="29">
        <v>62.549210820962898</v>
      </c>
      <c r="O35" s="29">
        <v>54.914851899905202</v>
      </c>
      <c r="P35" s="28">
        <v>49.531879093804498</v>
      </c>
      <c r="Q35" s="28">
        <v>47.616302564955902</v>
      </c>
      <c r="R35" s="28" t="s">
        <v>98</v>
      </c>
      <c r="S35" s="29" t="s">
        <v>99</v>
      </c>
    </row>
    <row r="36" spans="1:19" x14ac:dyDescent="0.2">
      <c r="A36" s="1"/>
      <c r="B36" s="17" t="s">
        <v>37</v>
      </c>
      <c r="C36" s="17" t="s">
        <v>41</v>
      </c>
      <c r="D36" s="29">
        <v>58.775512999643801</v>
      </c>
      <c r="E36" s="29"/>
      <c r="F36" s="29">
        <v>37.917575479279101</v>
      </c>
      <c r="G36" s="29">
        <v>38.819837666321902</v>
      </c>
      <c r="H36" s="29">
        <v>44.258064516128997</v>
      </c>
      <c r="I36" s="29">
        <v>53.086666666666702</v>
      </c>
      <c r="J36" s="29">
        <v>63.683870967741903</v>
      </c>
      <c r="K36" s="29">
        <v>74.116666666666703</v>
      </c>
      <c r="L36" s="29">
        <v>78.391935483870995</v>
      </c>
      <c r="M36" s="29">
        <v>81.291935483871001</v>
      </c>
      <c r="N36" s="29">
        <v>68.296666666666695</v>
      </c>
      <c r="O36" s="29">
        <v>54.896774193548403</v>
      </c>
      <c r="P36" s="28">
        <v>52.465000000000003</v>
      </c>
      <c r="Q36" s="28">
        <v>56.556451612903203</v>
      </c>
      <c r="R36" s="28" t="s">
        <v>98</v>
      </c>
      <c r="S36" s="29" t="s">
        <v>99</v>
      </c>
    </row>
    <row r="37" spans="1:19" x14ac:dyDescent="0.2">
      <c r="A37" s="1"/>
      <c r="C37" s="17" t="s">
        <v>35</v>
      </c>
      <c r="D37" s="29">
        <v>56.321574361271502</v>
      </c>
      <c r="E37" s="29"/>
      <c r="F37" s="29">
        <v>34.156512185377501</v>
      </c>
      <c r="G37" s="29">
        <v>36.752476296414002</v>
      </c>
      <c r="H37" s="29">
        <v>42.252613844705401</v>
      </c>
      <c r="I37" s="29">
        <v>46.0394265232975</v>
      </c>
      <c r="J37" s="29">
        <v>66.688964867945103</v>
      </c>
      <c r="K37" s="29">
        <v>68.128520225294395</v>
      </c>
      <c r="L37" s="29">
        <v>71.205589415787102</v>
      </c>
      <c r="M37" s="29">
        <v>76.034388781527198</v>
      </c>
      <c r="N37" s="29">
        <v>66.692268305171496</v>
      </c>
      <c r="O37" s="29">
        <v>60.286903523115797</v>
      </c>
      <c r="P37" s="28">
        <v>55.681003584229401</v>
      </c>
      <c r="Q37" s="28">
        <v>50.4408464251363</v>
      </c>
      <c r="R37" s="28" t="s">
        <v>98</v>
      </c>
      <c r="S37" s="29" t="s">
        <v>99</v>
      </c>
    </row>
    <row r="38" spans="1:19" x14ac:dyDescent="0.2">
      <c r="A38" s="1"/>
      <c r="C38" s="17" t="s">
        <v>36</v>
      </c>
      <c r="D38" s="29">
        <v>51.6228640818805</v>
      </c>
      <c r="E38" s="29"/>
      <c r="F38" s="29">
        <v>34.8899129544291</v>
      </c>
      <c r="G38" s="29">
        <v>41.839080459770102</v>
      </c>
      <c r="H38" s="29">
        <v>46.697388632872503</v>
      </c>
      <c r="I38" s="29">
        <v>38.328042328042301</v>
      </c>
      <c r="J38" s="29">
        <v>59.662058371735803</v>
      </c>
      <c r="K38" s="29">
        <v>59.534391534391503</v>
      </c>
      <c r="L38" s="29">
        <v>58.422939068100398</v>
      </c>
      <c r="M38" s="29">
        <v>70.547875064004103</v>
      </c>
      <c r="N38" s="29">
        <v>59.640211640211596</v>
      </c>
      <c r="O38" s="29">
        <v>58.6687147977471</v>
      </c>
      <c r="P38" s="28">
        <v>50.740740740740698</v>
      </c>
      <c r="Q38" s="28">
        <v>39.9283154121864</v>
      </c>
      <c r="R38" s="28" t="s">
        <v>98</v>
      </c>
      <c r="S38" s="29" t="s">
        <v>99</v>
      </c>
    </row>
    <row r="39" spans="1:19" x14ac:dyDescent="0.2">
      <c r="A39" s="1"/>
      <c r="C39" s="17" t="s">
        <v>46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8"/>
      <c r="O39" s="28"/>
      <c r="P39" s="28"/>
      <c r="Q39" s="28"/>
      <c r="R39" s="28"/>
      <c r="S39" s="29"/>
    </row>
    <row r="40" spans="1:19" x14ac:dyDescent="0.2">
      <c r="A40" s="20"/>
      <c r="B40" s="15"/>
      <c r="C40" s="15" t="s">
        <v>45</v>
      </c>
      <c r="D40" s="32">
        <v>48.422712254295902</v>
      </c>
      <c r="E40" s="32"/>
      <c r="F40" s="32">
        <v>29.0386909834668</v>
      </c>
      <c r="G40" s="32">
        <v>34.4043887147335</v>
      </c>
      <c r="H40" s="32">
        <v>40.465647034778797</v>
      </c>
      <c r="I40" s="32">
        <v>44.120859760394602</v>
      </c>
      <c r="J40" s="32">
        <v>56.694324933415302</v>
      </c>
      <c r="K40" s="32">
        <v>59.545934530095003</v>
      </c>
      <c r="L40" s="32">
        <v>64.866242904245595</v>
      </c>
      <c r="M40" s="32">
        <v>66.429858254869302</v>
      </c>
      <c r="N40" s="32">
        <v>54.231757272790396</v>
      </c>
      <c r="O40" s="32">
        <v>50.691213389121302</v>
      </c>
      <c r="P40" s="28">
        <v>42.146804835924002</v>
      </c>
      <c r="Q40" s="28">
        <v>37.714769360981798</v>
      </c>
      <c r="R40" s="31"/>
      <c r="S40" s="32" t="s">
        <v>99</v>
      </c>
    </row>
    <row r="41" spans="1:19" x14ac:dyDescent="0.2">
      <c r="A41" s="21" t="s">
        <v>33</v>
      </c>
      <c r="B41" s="22"/>
      <c r="C41" s="22"/>
      <c r="D41" s="35">
        <v>2855.5218579234975</v>
      </c>
      <c r="E41" s="24"/>
      <c r="F41" s="24">
        <v>2835.1935483870966</v>
      </c>
      <c r="G41" s="24">
        <v>2841</v>
      </c>
      <c r="H41" s="24">
        <v>2859</v>
      </c>
      <c r="I41" s="24">
        <v>2858</v>
      </c>
      <c r="J41" s="24">
        <v>2857.2258064516127</v>
      </c>
      <c r="K41" s="24">
        <v>2859</v>
      </c>
      <c r="L41" s="24">
        <v>2861</v>
      </c>
      <c r="M41" s="24">
        <v>2861</v>
      </c>
      <c r="N41" s="24">
        <v>2874</v>
      </c>
      <c r="O41" s="24">
        <v>2876.2258064516127</v>
      </c>
      <c r="P41" s="24">
        <v>2877</v>
      </c>
      <c r="Q41" s="24">
        <v>2808.1612903225805</v>
      </c>
      <c r="R41" s="25"/>
      <c r="S41" s="26">
        <f>100*(D41-'2023'!D40)/'2023'!D40</f>
        <v>-8.7283627875210337E-2</v>
      </c>
    </row>
    <row r="42" spans="1:19" x14ac:dyDescent="0.2">
      <c r="A42" s="15"/>
      <c r="B42" s="15" t="s">
        <v>34</v>
      </c>
      <c r="C42" s="15"/>
      <c r="D42" s="31">
        <v>65.645508988911303</v>
      </c>
      <c r="E42" s="30"/>
      <c r="F42" s="31">
        <v>47.258536141356899</v>
      </c>
      <c r="G42" s="31">
        <v>49.969049266285502</v>
      </c>
      <c r="H42" s="31">
        <v>56.892213609540903</v>
      </c>
      <c r="I42" s="31">
        <v>60.248425472358299</v>
      </c>
      <c r="J42" s="31">
        <v>72.593537606972703</v>
      </c>
      <c r="K42" s="31">
        <v>79.399556954646101</v>
      </c>
      <c r="L42" s="31">
        <v>75.278213121962807</v>
      </c>
      <c r="M42" s="31">
        <v>79.988950400829907</v>
      </c>
      <c r="N42" s="31">
        <v>75.237763859893306</v>
      </c>
      <c r="O42" s="31">
        <v>68.477956102867793</v>
      </c>
      <c r="P42" s="31">
        <v>65.677210056772097</v>
      </c>
      <c r="Q42" s="31">
        <v>55.7924482786349</v>
      </c>
      <c r="R42" s="31"/>
      <c r="S42" s="32" t="s">
        <v>99</v>
      </c>
    </row>
    <row r="43" spans="1:19" x14ac:dyDescent="0.2">
      <c r="A43" s="21" t="s">
        <v>47</v>
      </c>
      <c r="B43" s="22"/>
      <c r="C43" s="22"/>
      <c r="D43" s="25">
        <v>1.7189611084447312</v>
      </c>
      <c r="E43" s="24"/>
      <c r="F43" s="25">
        <v>1.7395690886437536</v>
      </c>
      <c r="G43" s="25">
        <v>1.7053408067841895</v>
      </c>
      <c r="H43" s="25">
        <v>1.7244458128078817</v>
      </c>
      <c r="I43" s="25">
        <v>1.7477457419570299</v>
      </c>
      <c r="J43" s="25">
        <v>1.7135938109478612</v>
      </c>
      <c r="K43" s="25">
        <v>1.7150104724226205</v>
      </c>
      <c r="L43" s="25">
        <v>1.8190467615102948</v>
      </c>
      <c r="M43" s="25">
        <v>1.7734371728844784</v>
      </c>
      <c r="N43" s="25">
        <v>1.7391915641476274</v>
      </c>
      <c r="O43" s="25">
        <v>1.7284913745742225</v>
      </c>
      <c r="P43" s="25">
        <v>1.543297946039057</v>
      </c>
      <c r="Q43" s="25">
        <v>1.6358977500102088</v>
      </c>
      <c r="R43" s="25"/>
      <c r="S43" s="26">
        <f>100*(D43-'2023'!D42)/'2023'!D42</f>
        <v>-0.64333246964376067</v>
      </c>
    </row>
    <row r="44" spans="1:19" x14ac:dyDescent="0.2">
      <c r="A44" s="1"/>
      <c r="B44" s="17" t="s">
        <v>37</v>
      </c>
      <c r="C44" s="17" t="s">
        <v>41</v>
      </c>
      <c r="D44" s="28">
        <v>1.6515384793034695</v>
      </c>
      <c r="E44" s="27"/>
      <c r="F44" s="28">
        <v>1.5823295921160689</v>
      </c>
      <c r="G44" s="28">
        <v>1.5848840538219295</v>
      </c>
      <c r="H44" s="28">
        <v>1.6309063893016345</v>
      </c>
      <c r="I44" s="28">
        <v>1.6957887451418836</v>
      </c>
      <c r="J44" s="28">
        <v>1.5681321736367608</v>
      </c>
      <c r="K44" s="28">
        <v>1.6218088986141503</v>
      </c>
      <c r="L44" s="28">
        <v>1.7835308796007485</v>
      </c>
      <c r="M44" s="28">
        <v>1.7768729067512781</v>
      </c>
      <c r="N44" s="28">
        <v>1.668009932022632</v>
      </c>
      <c r="O44" s="28">
        <v>1.6458413926499034</v>
      </c>
      <c r="P44" s="28">
        <v>1.5156723963599597</v>
      </c>
      <c r="Q44" s="28">
        <v>1.6401609055615323</v>
      </c>
      <c r="R44" s="28"/>
      <c r="S44" s="29">
        <f>100*(D44-'2023'!D43)/'2023'!D43</f>
        <v>0.3120464982642257</v>
      </c>
    </row>
    <row r="45" spans="1:19" x14ac:dyDescent="0.2">
      <c r="A45" s="1"/>
      <c r="C45" s="17" t="s">
        <v>35</v>
      </c>
      <c r="D45" s="28">
        <v>1.6783103628476266</v>
      </c>
      <c r="E45" s="27"/>
      <c r="F45" s="28">
        <v>1.8470159330272753</v>
      </c>
      <c r="G45" s="28">
        <v>1.7268541562966651</v>
      </c>
      <c r="H45" s="28">
        <v>1.6690154629085927</v>
      </c>
      <c r="I45" s="28">
        <v>1.7190517158971417</v>
      </c>
      <c r="J45" s="28">
        <v>1.726777007954837</v>
      </c>
      <c r="K45" s="28">
        <v>1.6978880877942959</v>
      </c>
      <c r="L45" s="28">
        <v>1.7256079255478836</v>
      </c>
      <c r="M45" s="28">
        <v>1.6711500762361142</v>
      </c>
      <c r="N45" s="28">
        <v>1.7177711836465546</v>
      </c>
      <c r="O45" s="28">
        <v>1.7638999637549837</v>
      </c>
      <c r="P45" s="28">
        <v>1.4152134305049453</v>
      </c>
      <c r="Q45" s="28">
        <v>1.5605058687386344</v>
      </c>
      <c r="R45" s="28"/>
      <c r="S45" s="29">
        <f>100*(D45-'2023'!D44)/'2023'!D44</f>
        <v>1.2426780356825369</v>
      </c>
    </row>
    <row r="46" spans="1:19" x14ac:dyDescent="0.2">
      <c r="A46" s="1"/>
      <c r="C46" s="17" t="s">
        <v>36</v>
      </c>
      <c r="D46" s="28">
        <v>1.6386563876651983</v>
      </c>
      <c r="E46" s="27"/>
      <c r="F46" s="28">
        <v>1.5128774422735347</v>
      </c>
      <c r="G46" s="28">
        <v>1.6106194690265487</v>
      </c>
      <c r="H46" s="28">
        <v>1.7033993276055286</v>
      </c>
      <c r="I46" s="28">
        <v>1.5761531766753698</v>
      </c>
      <c r="J46" s="28">
        <v>1.7532350285886247</v>
      </c>
      <c r="K46" s="28">
        <v>1.6935580975316076</v>
      </c>
      <c r="L46" s="28">
        <v>1.7570064675084693</v>
      </c>
      <c r="M46" s="28">
        <v>1.6441527446300717</v>
      </c>
      <c r="N46" s="28">
        <v>1.6265512265512265</v>
      </c>
      <c r="O46" s="28">
        <v>1.748245346353372</v>
      </c>
      <c r="P46" s="28">
        <v>1.4817676143386898</v>
      </c>
      <c r="Q46" s="28">
        <v>1.4657894736842105</v>
      </c>
      <c r="R46" s="28"/>
      <c r="S46" s="29">
        <f>100*(D46-'2023'!D45)/'2023'!D45</f>
        <v>-5.1456217438566574</v>
      </c>
    </row>
    <row r="47" spans="1:19" x14ac:dyDescent="0.2">
      <c r="A47" s="1"/>
      <c r="C47" s="17" t="s">
        <v>46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</row>
    <row r="48" spans="1:19" x14ac:dyDescent="0.2">
      <c r="A48" s="20"/>
      <c r="B48" s="15"/>
      <c r="C48" s="15" t="s">
        <v>45</v>
      </c>
      <c r="D48" s="31">
        <v>1.8679044622679133</v>
      </c>
      <c r="E48" s="30"/>
      <c r="F48" s="31">
        <v>1.9725599166377215</v>
      </c>
      <c r="G48" s="31">
        <v>1.8779347393553523</v>
      </c>
      <c r="H48" s="31">
        <v>1.9001119641714652</v>
      </c>
      <c r="I48" s="31">
        <v>1.8726538547820235</v>
      </c>
      <c r="J48" s="31">
        <v>1.9042894827388461</v>
      </c>
      <c r="K48" s="31">
        <v>1.8754988913525499</v>
      </c>
      <c r="L48" s="31">
        <v>1.9589385618231279</v>
      </c>
      <c r="M48" s="31">
        <v>1.8854799807042932</v>
      </c>
      <c r="N48" s="31">
        <v>1.888083152042543</v>
      </c>
      <c r="O48" s="31">
        <v>1.7970808116767534</v>
      </c>
      <c r="P48" s="31">
        <v>1.738600740951838</v>
      </c>
      <c r="Q48" s="31">
        <v>1.7350673623549568</v>
      </c>
      <c r="R48" s="31"/>
      <c r="S48" s="32">
        <f>100*(D48-'2023'!D47)/'2023'!D47</f>
        <v>-2.7618353136614862</v>
      </c>
    </row>
    <row r="49" spans="1:19" ht="11.25" customHeight="1" x14ac:dyDescent="0.2">
      <c r="A49" s="1"/>
      <c r="B49" s="1"/>
      <c r="C49" s="1"/>
      <c r="S49" s="6" t="s">
        <v>0</v>
      </c>
    </row>
    <row r="50" spans="1:19" ht="11.25" customHeight="1" x14ac:dyDescent="0.2">
      <c r="A50" s="93" t="s">
        <v>51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11.25" customHeight="1" x14ac:dyDescent="0.2">
      <c r="A51" s="17" t="s">
        <v>44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1.25" customHeight="1" x14ac:dyDescent="0.2">
      <c r="A52" s="93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11.25" customHeight="1" x14ac:dyDescent="0.2">
      <c r="A53" s="93" t="s">
        <v>43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x14ac:dyDescent="0.2">
      <c r="S54" s="19" t="s">
        <v>118</v>
      </c>
    </row>
  </sheetData>
  <mergeCells count="3">
    <mergeCell ref="A50:S50"/>
    <mergeCell ref="A52:S52"/>
    <mergeCell ref="A53:S53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1" max="16383" man="1"/>
  </rowBreaks>
  <ignoredErrors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103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102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108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100*(D9-'2022'!D9)/'2022'!D9</f>
        <v>27.312117836155359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100*(D10-'2022'!D10)/'2022'!D10</f>
        <v>16.370729736705282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100*(D11-'2022'!D11)/'2022'!D11</f>
        <v>41.72113987340213</v>
      </c>
    </row>
    <row r="12" spans="1:21" x14ac:dyDescent="0.2">
      <c r="A12" s="18" t="s">
        <v>19</v>
      </c>
      <c r="D12" s="92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100*(D12-'2022'!D12)/'2022'!D12</f>
        <v>27.154297917778965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100*(D13-'2022'!D13)/'2022'!D13</f>
        <v>17.289212552327903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100*(D14-'2022'!D14)/'2022'!D14</f>
        <v>37.061390561656239</v>
      </c>
    </row>
    <row r="15" spans="1:21" x14ac:dyDescent="0.2">
      <c r="B15" s="17" t="s">
        <v>37</v>
      </c>
      <c r="C15" s="17" t="s">
        <v>113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11.4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100*(D16-'2022'!D15)/'2022'!D15</f>
        <v>24.282165558559218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100*(D17-'2022'!D16)/'2022'!D16</f>
        <v>18.783017022109178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100*(D18-'2022'!D17)/'2022'!D17</f>
        <v>34.65440079562407</v>
      </c>
    </row>
    <row r="19" spans="1:20" x14ac:dyDescent="0.2">
      <c r="C19" s="17" t="s">
        <v>109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100*(D19-'2022'!D18)/'2022'!D18</f>
        <v>8.5969435884535557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100*(D20-'2022'!D19)/'2022'!D19</f>
        <v>57.54631035529912</v>
      </c>
    </row>
    <row r="21" spans="1:20" x14ac:dyDescent="0.2">
      <c r="C21" s="17" t="s">
        <v>114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81.7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100*(D22-'2022'!D20)/'2022'!D20</f>
        <v>19.165467625899282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89">
        <f>100*(D23-'2022'!D21)/'2022'!D21</f>
        <v>79.08825360340947</v>
      </c>
    </row>
    <row r="24" spans="1:20" x14ac:dyDescent="0.2">
      <c r="C24" s="17" t="s">
        <v>110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89">
        <f>100*(D24-'2022'!D22)/'2022'!D22</f>
        <v>35.55430500844119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100*(D25-'2022'!D23)/'2022'!D23</f>
        <v>23.336376227650465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89">
        <f>100*(D26-'2022'!D24)/'2022'!D24</f>
        <v>333.22335862751567</v>
      </c>
    </row>
    <row r="27" spans="1:20" x14ac:dyDescent="0.2">
      <c r="C27" s="17" t="s">
        <v>115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89">
        <v>60.1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89">
        <f>100*(D28-'2022'!D25)/'2022'!D25</f>
        <v>205.93424218123496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89">
        <f>100*(D29-'2022'!D26)/'2022'!D26</f>
        <v>186.63414634146341</v>
      </c>
    </row>
    <row r="30" spans="1:20" hidden="1" x14ac:dyDescent="0.2">
      <c r="A30" s="15"/>
      <c r="B30" s="15"/>
      <c r="C30" s="15" t="s">
        <v>112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1"/>
    </row>
    <row r="31" spans="1:20" x14ac:dyDescent="0.2">
      <c r="A31" s="21" t="s">
        <v>39</v>
      </c>
      <c r="B31" s="22"/>
      <c r="C31" s="22"/>
      <c r="D31" s="90">
        <f t="shared" ref="D31:D32" si="3">AVERAGE(F31:Q31)</f>
        <v>38</v>
      </c>
      <c r="E31" s="24"/>
      <c r="F31" s="90">
        <v>38</v>
      </c>
      <c r="G31" s="90">
        <v>38</v>
      </c>
      <c r="H31" s="90">
        <v>38</v>
      </c>
      <c r="I31" s="90">
        <v>38</v>
      </c>
      <c r="J31" s="90">
        <v>38</v>
      </c>
      <c r="K31" s="90">
        <v>38</v>
      </c>
      <c r="L31" s="90">
        <v>38</v>
      </c>
      <c r="M31" s="90">
        <v>38</v>
      </c>
      <c r="N31" s="90">
        <v>38</v>
      </c>
      <c r="O31" s="90">
        <v>38</v>
      </c>
      <c r="P31" s="90">
        <v>38</v>
      </c>
      <c r="Q31" s="90">
        <v>38</v>
      </c>
      <c r="R31" s="25"/>
      <c r="S31" s="26">
        <f>100*(D31-'2022'!D27)/'2022'!D27</f>
        <v>8.3135391923990412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29">
        <f>100*(D32-'2022'!D28)/'2022'!D28</f>
        <v>13.432835820895523</v>
      </c>
    </row>
    <row r="33" spans="1:19" x14ac:dyDescent="0.2">
      <c r="A33" s="21" t="s">
        <v>32</v>
      </c>
      <c r="B33" s="22"/>
      <c r="C33" s="22"/>
      <c r="D33" s="35">
        <v>5509.6465753424654</v>
      </c>
      <c r="E33" s="24"/>
      <c r="F33" s="35">
        <v>5504.9677419354839</v>
      </c>
      <c r="G33" s="35">
        <v>5518</v>
      </c>
      <c r="H33" s="35">
        <v>5518</v>
      </c>
      <c r="I33" s="35">
        <v>5518</v>
      </c>
      <c r="J33" s="35">
        <v>5515.4193548387093</v>
      </c>
      <c r="K33" s="35">
        <v>5518</v>
      </c>
      <c r="L33" s="35">
        <v>5515.4193548387093</v>
      </c>
      <c r="M33" s="35">
        <v>5515.4193548387093</v>
      </c>
      <c r="N33" s="35">
        <v>5518</v>
      </c>
      <c r="O33" s="35">
        <v>5515.4193548387093</v>
      </c>
      <c r="P33" s="35">
        <v>5518</v>
      </c>
      <c r="Q33" s="35">
        <v>5443</v>
      </c>
      <c r="R33" s="25"/>
      <c r="S33" s="26">
        <f>100*(D33-'2022'!D29)/'2022'!D29</f>
        <v>19.549710699854874</v>
      </c>
    </row>
    <row r="34" spans="1:19" x14ac:dyDescent="0.2">
      <c r="B34" s="17" t="s">
        <v>101</v>
      </c>
      <c r="D34" s="28">
        <v>51.515921514494401</v>
      </c>
      <c r="E34" s="27"/>
      <c r="F34" s="28">
        <v>31.158953203558099</v>
      </c>
      <c r="G34" s="28">
        <v>34.481955159736998</v>
      </c>
      <c r="H34" s="28">
        <v>40.474575874849499</v>
      </c>
      <c r="I34" s="28">
        <v>47.651927026700498</v>
      </c>
      <c r="J34" s="28">
        <v>56.6061130671782</v>
      </c>
      <c r="K34" s="28">
        <v>65.671740968950104</v>
      </c>
      <c r="L34" s="28">
        <v>66.124296693141801</v>
      </c>
      <c r="M34" s="28">
        <v>66.338944191650398</v>
      </c>
      <c r="N34" s="28">
        <v>60.790141355563598</v>
      </c>
      <c r="O34" s="28">
        <v>55.794897589163497</v>
      </c>
      <c r="P34" s="28">
        <v>45.892835568442699</v>
      </c>
      <c r="Q34" s="28">
        <v>45.899735084423298</v>
      </c>
      <c r="R34" s="28" t="s">
        <v>98</v>
      </c>
      <c r="S34" s="29" t="s">
        <v>99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98</v>
      </c>
      <c r="S35" s="29" t="s">
        <v>99</v>
      </c>
    </row>
    <row r="36" spans="1:19" x14ac:dyDescent="0.2">
      <c r="A36" s="1"/>
      <c r="C36" s="17" t="s">
        <v>35</v>
      </c>
      <c r="D36" s="28">
        <v>51.107018853914902</v>
      </c>
      <c r="E36" s="27"/>
      <c r="F36" s="28">
        <v>29.583541147132198</v>
      </c>
      <c r="G36" s="28">
        <v>31.343120070113901</v>
      </c>
      <c r="H36" s="28">
        <v>42.462398575103897</v>
      </c>
      <c r="I36" s="28">
        <v>45.278629856850699</v>
      </c>
      <c r="J36" s="28">
        <v>55.771323965960804</v>
      </c>
      <c r="K36" s="28">
        <v>68.133946830265799</v>
      </c>
      <c r="L36" s="28">
        <v>62.445576885018802</v>
      </c>
      <c r="M36" s="28">
        <v>56.684148030872699</v>
      </c>
      <c r="N36" s="28">
        <v>62.658486707566503</v>
      </c>
      <c r="O36" s="28">
        <v>58.772016623787799</v>
      </c>
      <c r="P36" s="28">
        <v>48.144171779141097</v>
      </c>
      <c r="Q36" s="28">
        <v>50.537911154578701</v>
      </c>
      <c r="R36" s="28" t="s">
        <v>98</v>
      </c>
      <c r="S36" s="29" t="s">
        <v>99</v>
      </c>
    </row>
    <row r="37" spans="1:19" x14ac:dyDescent="0.2">
      <c r="A37" s="1"/>
      <c r="C37" s="17" t="s">
        <v>36</v>
      </c>
      <c r="D37" s="28">
        <v>49.664424090135398</v>
      </c>
      <c r="E37" s="27"/>
      <c r="F37" s="28">
        <v>37.163580836037397</v>
      </c>
      <c r="G37" s="28">
        <v>43.5228233305156</v>
      </c>
      <c r="H37" s="28">
        <v>45.600305401794202</v>
      </c>
      <c r="I37" s="28">
        <v>47.209072978303702</v>
      </c>
      <c r="J37" s="28">
        <v>55.105936247375503</v>
      </c>
      <c r="K37" s="28">
        <v>59.733727810650898</v>
      </c>
      <c r="L37" s="28">
        <v>55.048673410956297</v>
      </c>
      <c r="M37" s="28">
        <v>63.027295285359799</v>
      </c>
      <c r="N37" s="28">
        <v>52.287968441814598</v>
      </c>
      <c r="O37" s="28">
        <v>54.151555640389397</v>
      </c>
      <c r="P37" s="28">
        <v>44.970414201183402</v>
      </c>
      <c r="Q37" s="28">
        <v>37.736209200229098</v>
      </c>
      <c r="R37" s="28" t="s">
        <v>98</v>
      </c>
      <c r="S37" s="29" t="s">
        <v>99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46.655353759956697</v>
      </c>
      <c r="E39" s="30"/>
      <c r="F39" s="28">
        <v>25.590605413595998</v>
      </c>
      <c r="G39" s="28">
        <v>31.468930855924501</v>
      </c>
      <c r="H39" s="28">
        <v>36.685810578444197</v>
      </c>
      <c r="I39" s="28">
        <v>45.4157782515991</v>
      </c>
      <c r="J39" s="28">
        <v>52.147186445347501</v>
      </c>
      <c r="K39" s="28">
        <v>59.367448471926103</v>
      </c>
      <c r="L39" s="28">
        <v>64.040223155864695</v>
      </c>
      <c r="M39" s="28">
        <v>63.518493009160402</v>
      </c>
      <c r="N39" s="28">
        <v>55.0035536602701</v>
      </c>
      <c r="O39" s="28">
        <v>49.812314897720199</v>
      </c>
      <c r="P39" s="28">
        <v>38.441719971570699</v>
      </c>
      <c r="Q39" s="28">
        <v>37.184021184299901</v>
      </c>
      <c r="R39" s="31"/>
      <c r="S39" s="32" t="s">
        <v>99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100*(D40-'2022'!D36)/'2022'!D36</f>
        <v>20.595593165475961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99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100*(D42-'2022'!D38)/'2022'!D38</f>
        <v>0.84824606477350639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100*(D43-'2022'!D39)/'2022'!D39</f>
        <v>-2.2785521250494214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100*(D44-'2022'!D40)/'2022'!D40</f>
        <v>-3.2588476818311625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100*(D45-'2022'!D41)/'2022'!D41</f>
        <v>3.348810619057851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100*(D47-'2022'!D43)/'2022'!D43</f>
        <v>5.9516570043285517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93" t="s">
        <v>51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3" t="s">
        <v>42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1.25" customHeight="1" x14ac:dyDescent="0.2">
      <c r="A52" s="93" t="s">
        <v>43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x14ac:dyDescent="0.2">
      <c r="S53" s="19" t="s">
        <v>123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104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97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100*(D9-'2021'!D9)/'2021'!D9</f>
        <v>54.164440584080367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100*(D10-'2021'!D10)/'2021'!D10</f>
        <v>25.726230841943387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100*(D11-'2021'!D11)/'2021'!D11</f>
        <v>119.5693086441118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100*(D12-'2021'!D12)/'2021'!D12</f>
        <v>60.892223113045468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100*(D13-'2021'!D13)/'2021'!D13</f>
        <v>26.571670402648984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100*(D14-'2021'!D14)/'2021'!D14</f>
        <v>121.09986457013255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100*(D15-'2021'!D15)/'2021'!D15</f>
        <v>50.310240688203535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100*(D16-'2021'!D16)/'2021'!D16</f>
        <v>46.547769239591695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100*(D17-'2021'!D17)/'2021'!D17</f>
        <v>68.977396857406944</v>
      </c>
    </row>
    <row r="18" spans="1:19" x14ac:dyDescent="0.2">
      <c r="C18" s="17" t="s">
        <v>109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75.3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100*(D19-'2021'!D18)/'2021'!D18</f>
        <v>68.64117446227381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100*(D20-'2021'!D19)/'2021'!D19</f>
        <v>95.268599685322542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89">
        <f>100*(D21-'2021'!D20)/'2021'!D20</f>
        <v>237.96730862599125</v>
      </c>
    </row>
    <row r="22" spans="1:19" x14ac:dyDescent="0.2">
      <c r="C22" s="17" t="s">
        <v>110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89">
        <v>127.5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89">
        <f>100*(D23-'2021'!D21)/'2021'!D21</f>
        <v>302.27934658731164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89">
        <f>100*(D24-'2021'!D22)/'2021'!D22</f>
        <v>232.34649122807016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89">
        <f>100*(D25-'2021'!D23)/'2021'!D23</f>
        <v>456.69642857142856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1">
        <f>100*(D26-'2021'!D24)/'2021'!D24</f>
        <v>652.29357798165142</v>
      </c>
    </row>
    <row r="27" spans="1:19" x14ac:dyDescent="0.2">
      <c r="A27" s="21" t="s">
        <v>39</v>
      </c>
      <c r="B27" s="22"/>
      <c r="C27" s="22"/>
      <c r="D27" s="90">
        <f t="shared" ref="D27:D28" si="3">AVERAGE(F27:Q27)</f>
        <v>35.083333333333336</v>
      </c>
      <c r="E27" s="24"/>
      <c r="F27" s="90">
        <v>35</v>
      </c>
      <c r="G27" s="90">
        <v>35</v>
      </c>
      <c r="H27" s="90">
        <v>35</v>
      </c>
      <c r="I27" s="90">
        <v>35</v>
      </c>
      <c r="J27" s="90">
        <v>35</v>
      </c>
      <c r="K27" s="90">
        <v>35</v>
      </c>
      <c r="L27" s="90">
        <v>35</v>
      </c>
      <c r="M27" s="90">
        <v>35</v>
      </c>
      <c r="N27" s="90">
        <v>35</v>
      </c>
      <c r="O27" s="90">
        <v>35</v>
      </c>
      <c r="P27" s="90">
        <v>35</v>
      </c>
      <c r="Q27" s="90">
        <v>36</v>
      </c>
      <c r="R27" s="25"/>
      <c r="S27" s="26">
        <f>100*(D27-'2021'!D25)/'2021'!D25</f>
        <v>0.23809523809524485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29">
        <f>100*(D28-'2021'!D26)/'2021'!D26</f>
        <v>4.1450777202072615</v>
      </c>
    </row>
    <row r="29" spans="1:19" x14ac:dyDescent="0.2">
      <c r="A29" s="21" t="s">
        <v>32</v>
      </c>
      <c r="B29" s="22"/>
      <c r="C29" s="22"/>
      <c r="D29" s="35">
        <v>4608.6657534246579</v>
      </c>
      <c r="E29" s="24"/>
      <c r="F29" s="35">
        <v>4489.9032258064517</v>
      </c>
      <c r="G29" s="35">
        <v>4501</v>
      </c>
      <c r="H29" s="35">
        <v>4589</v>
      </c>
      <c r="I29" s="35">
        <v>4589</v>
      </c>
      <c r="J29" s="35">
        <v>4636.8709677419356</v>
      </c>
      <c r="K29" s="35">
        <v>4649</v>
      </c>
      <c r="L29" s="35">
        <v>4649</v>
      </c>
      <c r="M29" s="35">
        <v>4649</v>
      </c>
      <c r="N29" s="35">
        <v>4649</v>
      </c>
      <c r="O29" s="35">
        <v>4649</v>
      </c>
      <c r="P29" s="35">
        <v>4649</v>
      </c>
      <c r="Q29" s="35">
        <v>4597.0645161290322</v>
      </c>
      <c r="R29" s="25"/>
      <c r="S29" s="26">
        <f>100*(D29-'2021'!D27)/'2021'!D27</f>
        <v>6.1416759421211689</v>
      </c>
    </row>
    <row r="30" spans="1:19" x14ac:dyDescent="0.2">
      <c r="B30" s="17" t="s">
        <v>101</v>
      </c>
      <c r="D30" s="28">
        <v>48.434961415748703</v>
      </c>
      <c r="E30" s="27"/>
      <c r="F30" s="28">
        <v>17.7495024679029</v>
      </c>
      <c r="G30" s="28">
        <v>24.933348144856701</v>
      </c>
      <c r="H30" s="28">
        <v>34.685327466100603</v>
      </c>
      <c r="I30" s="28">
        <v>44.870342122466802</v>
      </c>
      <c r="J30" s="28">
        <v>55.4767884349151</v>
      </c>
      <c r="K30" s="28">
        <v>58.741664874166503</v>
      </c>
      <c r="L30" s="28">
        <v>65.603424947439294</v>
      </c>
      <c r="M30" s="28">
        <v>66.220276299446994</v>
      </c>
      <c r="N30" s="28">
        <v>58.614038861403898</v>
      </c>
      <c r="O30" s="28">
        <v>55.731027831167303</v>
      </c>
      <c r="P30" s="28">
        <v>45.991969599196999</v>
      </c>
      <c r="Q30" s="28">
        <v>48.869895936397</v>
      </c>
      <c r="R30" s="28" t="s">
        <v>98</v>
      </c>
      <c r="S30" s="29" t="s">
        <v>99</v>
      </c>
    </row>
    <row r="31" spans="1:19" x14ac:dyDescent="0.2">
      <c r="A31" s="1"/>
      <c r="B31" s="17" t="s">
        <v>37</v>
      </c>
      <c r="C31" s="17" t="s">
        <v>41</v>
      </c>
      <c r="D31" s="28">
        <v>50.098219178082203</v>
      </c>
      <c r="E31" s="27"/>
      <c r="F31" s="28">
        <v>19.674193548387102</v>
      </c>
      <c r="G31" s="28">
        <v>26.873214285714301</v>
      </c>
      <c r="H31" s="28">
        <v>35.811290322580597</v>
      </c>
      <c r="I31" s="28">
        <v>42.72</v>
      </c>
      <c r="J31" s="28">
        <v>56.9306451612903</v>
      </c>
      <c r="K31" s="28">
        <v>59.171666666666702</v>
      </c>
      <c r="L31" s="28">
        <v>68.293548387096806</v>
      </c>
      <c r="M31" s="28">
        <v>74.566129032258104</v>
      </c>
      <c r="N31" s="28">
        <v>60.928333333333299</v>
      </c>
      <c r="O31" s="28">
        <v>55.111290322580601</v>
      </c>
      <c r="P31" s="28">
        <v>44.921666666666702</v>
      </c>
      <c r="Q31" s="28">
        <v>54.166129032258098</v>
      </c>
      <c r="R31" s="28" t="s">
        <v>98</v>
      </c>
      <c r="S31" s="29" t="s">
        <v>99</v>
      </c>
    </row>
    <row r="32" spans="1:19" x14ac:dyDescent="0.2">
      <c r="A32" s="1"/>
      <c r="C32" s="17" t="s">
        <v>35</v>
      </c>
      <c r="D32" s="28">
        <v>45.872736708568802</v>
      </c>
      <c r="E32" s="27"/>
      <c r="F32" s="28">
        <v>14.9632052330335</v>
      </c>
      <c r="G32" s="28">
        <v>22.338732004429701</v>
      </c>
      <c r="H32" s="28">
        <v>32.379032258064498</v>
      </c>
      <c r="I32" s="28">
        <v>42.747023809523803</v>
      </c>
      <c r="J32" s="28">
        <v>54.170809855264601</v>
      </c>
      <c r="K32" s="28">
        <v>57.635593220338997</v>
      </c>
      <c r="L32" s="28">
        <v>56.8726079825041</v>
      </c>
      <c r="M32" s="28">
        <v>46.930016402405698</v>
      </c>
      <c r="N32" s="28">
        <v>57.463276836158201</v>
      </c>
      <c r="O32" s="28">
        <v>58.225806451612897</v>
      </c>
      <c r="P32" s="28">
        <v>47.711864406779704</v>
      </c>
      <c r="Q32" s="28">
        <v>50.188302425106997</v>
      </c>
      <c r="R32" s="28" t="s">
        <v>98</v>
      </c>
      <c r="S32" s="29" t="s">
        <v>99</v>
      </c>
    </row>
    <row r="33" spans="1:19" x14ac:dyDescent="0.2">
      <c r="A33" s="1"/>
      <c r="C33" s="17" t="s">
        <v>36</v>
      </c>
      <c r="D33" s="28">
        <v>48.904965753424698</v>
      </c>
      <c r="E33" s="27"/>
      <c r="F33" s="28">
        <v>26.139112903225801</v>
      </c>
      <c r="G33" s="28">
        <v>29.988839285714299</v>
      </c>
      <c r="H33" s="28">
        <v>40.725806451612897</v>
      </c>
      <c r="I33" s="28">
        <v>48.0625</v>
      </c>
      <c r="J33" s="28">
        <v>53.397177419354797</v>
      </c>
      <c r="K33" s="28">
        <v>52.5729166666667</v>
      </c>
      <c r="L33" s="28">
        <v>64.264112903225794</v>
      </c>
      <c r="M33" s="28">
        <v>67.086693548387103</v>
      </c>
      <c r="N33" s="28">
        <v>56.25</v>
      </c>
      <c r="O33" s="28">
        <v>55.100806451612897</v>
      </c>
      <c r="P33" s="28">
        <v>48.6354166666667</v>
      </c>
      <c r="Q33" s="28">
        <v>43.125</v>
      </c>
      <c r="R33" s="28" t="s">
        <v>98</v>
      </c>
      <c r="S33" s="29" t="s">
        <v>99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47.951473798475497</v>
      </c>
      <c r="E35" s="30"/>
      <c r="F35" s="28">
        <v>14.536637627223801</v>
      </c>
      <c r="G35" s="28">
        <v>22.479174437398999</v>
      </c>
      <c r="H35" s="28">
        <v>33.291220977568202</v>
      </c>
      <c r="I35" s="28">
        <v>49.794023788801901</v>
      </c>
      <c r="J35" s="28">
        <v>54.852747129341097</v>
      </c>
      <c r="K35" s="28">
        <v>60.847113431969802</v>
      </c>
      <c r="L35" s="28">
        <v>70.260254358628799</v>
      </c>
      <c r="M35" s="28">
        <v>71.262528425840102</v>
      </c>
      <c r="N35" s="28">
        <v>56.425877574702596</v>
      </c>
      <c r="O35" s="28">
        <v>54.423201100536197</v>
      </c>
      <c r="P35" s="28">
        <v>45.352480417754599</v>
      </c>
      <c r="Q35" s="28">
        <v>39.933594079743401</v>
      </c>
      <c r="R35" s="31"/>
      <c r="S35" s="32" t="s">
        <v>99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100*(D36-'2021'!D34)/'2021'!D34</f>
        <v>5.9555437965994429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99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100*(D38-'2021'!D36)/'2021'!D36</f>
        <v>3.3579277247393673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100*(D39-'2021'!D37)/'2021'!D37</f>
        <v>4.7425796472240282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100*(D40-'2021'!D38)/'2021'!D38</f>
        <v>2.5323705696048968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100*(D41-'2021'!D39)/'2021'!D39</f>
        <v>0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100*(D43-'2021'!D41)/'2021'!D41</f>
        <v>2.6433450031284811</v>
      </c>
    </row>
    <row r="44" spans="1:19" ht="11.25" customHeight="1" x14ac:dyDescent="0.2">
      <c r="A44" s="88" t="s">
        <v>100</v>
      </c>
      <c r="B44" s="1"/>
      <c r="C44" s="1"/>
      <c r="S44" s="6" t="s">
        <v>0</v>
      </c>
    </row>
    <row r="45" spans="1:19" ht="11.25" customHeight="1" x14ac:dyDescent="0.2">
      <c r="A45" s="93" t="s">
        <v>51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93" t="s">
        <v>42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1.25" customHeight="1" x14ac:dyDescent="0.2">
      <c r="A48" s="93" t="s">
        <v>43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9:19" x14ac:dyDescent="0.2">
      <c r="S49" s="19" t="s">
        <v>123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105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100*(D9-'2020'!D9)/'2020'!D9</f>
        <v>41.681256066016836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100*(D10-'2020'!D10)/'2020'!D10</f>
        <v>45.881957450895641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100*(D11-'2020'!D11)/'2020'!D11</f>
        <v>32.881083100980192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100*(D12-'2020'!D12)/'2020'!D12</f>
        <v>43.681425470640811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100*(D13-'2020'!D13)/'2020'!D13</f>
        <v>45.74608453606384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100*(D14-'2020'!D14)/'2020'!D14</f>
        <v>40.197341832960966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100*(D15-'2020'!D15)/'2020'!D15</f>
        <v>20.631030447550287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100*(D16-'2020'!D16)/'2020'!D16</f>
        <v>35.968810916179336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100*(D17-'2020'!D17)/'2020'!D17</f>
        <v>60.54229057061918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100*(D18-'2020'!D18)/'2020'!D18</f>
        <v>29.458563535911601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100*(D19-'2020'!D19)/'2020'!D19</f>
        <v>177.19626168224298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100*(D20-'2020'!D20)/'2020'!D20</f>
        <v>14.151117679660077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100*(D21-'2020'!D21)/'2020'!D21</f>
        <v>69.974171330176489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100*(D22-'2020'!D22)/'2020'!D22</f>
        <v>-54.0785498489426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100*(D23-'2020'!D23)/'2020'!D23</f>
        <v>-63.87096774193548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29">
        <f>100*(D24-'2020'!D24)/'2020'!D24</f>
        <v>-57.587548638132297</v>
      </c>
    </row>
    <row r="25" spans="1:19" x14ac:dyDescent="0.2">
      <c r="A25" s="21" t="s">
        <v>39</v>
      </c>
      <c r="D25" s="33">
        <f t="shared" ref="D25:D26" si="0">AVERAGE(F25:Q25)</f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100*(D25-'2020'!D25)/'2020'!D25</f>
        <v>0.71942446043165464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32.166666666666664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100*(D26-'2020'!D26)/'2020'!D26</f>
        <v>2.3872679045092724</v>
      </c>
    </row>
    <row r="27" spans="1:19" x14ac:dyDescent="0.2">
      <c r="A27" s="21" t="s">
        <v>32</v>
      </c>
      <c r="B27" s="22"/>
      <c r="C27" s="22"/>
      <c r="D27" s="35">
        <v>4341.9945205479453</v>
      </c>
      <c r="E27" s="24"/>
      <c r="F27" s="35">
        <v>3734.6129032258063</v>
      </c>
      <c r="G27" s="35">
        <v>3799.5</v>
      </c>
      <c r="H27" s="35">
        <v>3805.4193548387098</v>
      </c>
      <c r="I27" s="35">
        <v>4208.666666666667</v>
      </c>
      <c r="J27" s="35">
        <v>4531.5806451612907</v>
      </c>
      <c r="K27" s="35">
        <v>4551</v>
      </c>
      <c r="L27" s="35">
        <v>4500.9354838709678</v>
      </c>
      <c r="M27" s="35">
        <v>4611</v>
      </c>
      <c r="N27" s="35">
        <v>4611</v>
      </c>
      <c r="O27" s="35">
        <v>4611</v>
      </c>
      <c r="P27" s="35">
        <v>4618</v>
      </c>
      <c r="Q27" s="35">
        <v>4488.7419354838712</v>
      </c>
      <c r="R27" s="25"/>
      <c r="S27" s="26">
        <f>100*(D27-'2020'!D27)/'2020'!D27</f>
        <v>12.956959012208427</v>
      </c>
    </row>
    <row r="28" spans="1:19" x14ac:dyDescent="0.2">
      <c r="B28" s="17" t="s">
        <v>101</v>
      </c>
      <c r="D28" s="28">
        <v>31.952868071487899</v>
      </c>
      <c r="E28" s="27"/>
      <c r="F28" s="28">
        <v>8.64450260423415</v>
      </c>
      <c r="G28" s="28">
        <v>10.372605418006099</v>
      </c>
      <c r="H28" s="28">
        <v>18.188830869388301</v>
      </c>
      <c r="I28" s="28">
        <v>26.179312529700599</v>
      </c>
      <c r="J28" s="28">
        <v>25.605250606852302</v>
      </c>
      <c r="K28" s="28">
        <v>25.704240826191999</v>
      </c>
      <c r="L28" s="28">
        <v>37.537716173698698</v>
      </c>
      <c r="M28" s="28">
        <v>53.321999986008201</v>
      </c>
      <c r="N28" s="28">
        <v>45.475312658136303</v>
      </c>
      <c r="O28" s="28">
        <v>46.025283158785797</v>
      </c>
      <c r="P28" s="28">
        <v>43.391078388913002</v>
      </c>
      <c r="Q28" s="28">
        <v>30.453248629187001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35.902257013233303</v>
      </c>
      <c r="E29" s="27"/>
      <c r="F29" s="28">
        <v>12.303700058162899</v>
      </c>
      <c r="G29" s="28">
        <v>12.7100840336134</v>
      </c>
      <c r="H29" s="28">
        <v>22.095099899542401</v>
      </c>
      <c r="I29" s="28">
        <v>35.430603613994599</v>
      </c>
      <c r="J29" s="28">
        <v>32.409213869989301</v>
      </c>
      <c r="K29" s="28">
        <v>24.815749621403299</v>
      </c>
      <c r="L29" s="28">
        <v>38.9441630978164</v>
      </c>
      <c r="M29" s="28">
        <v>58.412987901190299</v>
      </c>
      <c r="N29" s="28">
        <v>47.995961635537597</v>
      </c>
      <c r="O29" s="28">
        <v>50.2532119652831</v>
      </c>
      <c r="P29" s="28">
        <v>45.6890459363958</v>
      </c>
      <c r="Q29" s="28">
        <v>37.021054859878497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39.188209164941803</v>
      </c>
      <c r="E30" s="27"/>
      <c r="F30" s="28">
        <v>10.294519425168</v>
      </c>
      <c r="G30" s="28">
        <v>14.369117121410699</v>
      </c>
      <c r="H30" s="28">
        <v>27.6929137304679</v>
      </c>
      <c r="I30" s="28">
        <v>31.664405246494798</v>
      </c>
      <c r="J30" s="28">
        <v>32.174902613034497</v>
      </c>
      <c r="K30" s="28">
        <v>36.255088195386698</v>
      </c>
      <c r="L30" s="28">
        <v>46.912420756045996</v>
      </c>
      <c r="M30" s="28">
        <v>61.941959768486697</v>
      </c>
      <c r="N30" s="28">
        <v>56.670849017147603</v>
      </c>
      <c r="O30" s="28">
        <v>51.823369895171403</v>
      </c>
      <c r="P30" s="28">
        <v>51.058134671685501</v>
      </c>
      <c r="Q30" s="28">
        <v>32.533697803751501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19.459307113383399</v>
      </c>
      <c r="E31" s="27"/>
      <c r="F31" s="28">
        <v>1.51738442224769</v>
      </c>
      <c r="G31" s="28">
        <v>1.62176533144275</v>
      </c>
      <c r="H31" s="28">
        <v>3.75564535298312</v>
      </c>
      <c r="I31" s="28">
        <v>4.6925566343042098</v>
      </c>
      <c r="J31" s="28">
        <v>8.2638116425658108</v>
      </c>
      <c r="K31" s="28">
        <v>18.098659003831401</v>
      </c>
      <c r="L31" s="28">
        <v>21.366332962550999</v>
      </c>
      <c r="M31" s="28">
        <v>36.600852799406702</v>
      </c>
      <c r="N31" s="28">
        <v>31.800766283524901</v>
      </c>
      <c r="O31" s="28">
        <v>31.938264738598399</v>
      </c>
      <c r="P31" s="28">
        <v>33.175287356321803</v>
      </c>
      <c r="Q31" s="28">
        <v>18.604004449388199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27.601920575781602</v>
      </c>
      <c r="E33" s="30"/>
      <c r="F33" s="28">
        <v>6.8100670556474796</v>
      </c>
      <c r="G33" s="28">
        <v>7.6233033194463102</v>
      </c>
      <c r="H33" s="28">
        <v>8.9126938366764801</v>
      </c>
      <c r="I33" s="28">
        <v>20.101220601369501</v>
      </c>
      <c r="J33" s="28">
        <v>20.159151193633999</v>
      </c>
      <c r="K33" s="28">
        <v>25.068894752272101</v>
      </c>
      <c r="L33" s="28">
        <v>39.322495531534599</v>
      </c>
      <c r="M33" s="28">
        <v>48.6452747751582</v>
      </c>
      <c r="N33" s="28">
        <v>41.606566989152697</v>
      </c>
      <c r="O33" s="28">
        <v>43.217862513121702</v>
      </c>
      <c r="P33" s="28">
        <v>40.285547785547799</v>
      </c>
      <c r="Q33" s="28">
        <v>24.964230527099001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2236.709589041096</v>
      </c>
      <c r="E34" s="24"/>
      <c r="F34" s="24">
        <v>1875.9032258064517</v>
      </c>
      <c r="G34" s="24">
        <v>1930.5</v>
      </c>
      <c r="H34" s="24">
        <v>1950.5806451612902</v>
      </c>
      <c r="I34" s="24">
        <v>2157.3333333333335</v>
      </c>
      <c r="J34" s="24">
        <v>2343.7096774193546</v>
      </c>
      <c r="K34" s="24">
        <v>2353</v>
      </c>
      <c r="L34" s="24">
        <v>2322.5483870967741</v>
      </c>
      <c r="M34" s="24">
        <v>2394</v>
      </c>
      <c r="N34" s="24">
        <v>2394</v>
      </c>
      <c r="O34" s="24">
        <v>2394</v>
      </c>
      <c r="P34" s="24">
        <v>2394</v>
      </c>
      <c r="Q34" s="24">
        <v>2312.6451612903224</v>
      </c>
      <c r="R34" s="25"/>
      <c r="S34" s="26">
        <f>100*(D34-'2020'!D34)/'2020'!D34</f>
        <v>9.536411920970389</v>
      </c>
    </row>
    <row r="35" spans="1:19" x14ac:dyDescent="0.2">
      <c r="A35" s="15"/>
      <c r="B35" s="15" t="s">
        <v>34</v>
      </c>
      <c r="C35" s="15"/>
      <c r="D35" s="31">
        <v>42.019772194723402</v>
      </c>
      <c r="E35" s="30"/>
      <c r="F35" s="31">
        <v>13.251251010265999</v>
      </c>
      <c r="G35" s="31">
        <v>15.1977651977652</v>
      </c>
      <c r="H35" s="31">
        <v>27.692333134881299</v>
      </c>
      <c r="I35" s="31">
        <v>33.997218788627897</v>
      </c>
      <c r="J35" s="31">
        <v>35.207487440644101</v>
      </c>
      <c r="K35" s="31">
        <v>34.492137696557599</v>
      </c>
      <c r="L35" s="31">
        <v>44.127001763913398</v>
      </c>
      <c r="M35" s="31">
        <v>64.509391758967297</v>
      </c>
      <c r="N35" s="31">
        <v>61.993873572820902</v>
      </c>
      <c r="O35" s="31">
        <v>60.326892500067402</v>
      </c>
      <c r="P35" s="31">
        <v>60.317460317460302</v>
      </c>
      <c r="Q35" s="31">
        <v>36.532667522178201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100*(D36-'2020'!D36)/'2020'!D36</f>
        <v>1.4117388991046207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100*(D37-'2020'!D37)/'2020'!D37</f>
        <v>1.8464757310380566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100*(D38-'2020'!D38)/'2020'!D38</f>
        <v>0.44461157052494021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100*(D39-'2020'!D39)/'2020'!D39</f>
        <v>4.0801386794521264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100*(D41-'2020'!D41)/'2020'!D41</f>
        <v>0.17356414536387008</v>
      </c>
    </row>
    <row r="42" spans="1:19" ht="11.25" customHeight="1" x14ac:dyDescent="0.2">
      <c r="A42" s="88" t="s">
        <v>100</v>
      </c>
      <c r="B42" s="1"/>
      <c r="C42" s="1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93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1.25" customHeight="1" x14ac:dyDescent="0.2">
      <c r="A46" s="93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x14ac:dyDescent="0.2">
      <c r="S47" s="19" t="s">
        <v>123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106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100*(D9-'2019'!D9)/'2019'!D9</f>
        <v>-56.575598817489222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100*(D10-'2019'!D10)/'2019'!D10</f>
        <v>-36.60911542141428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100*(D11-'2019'!D11)/'2019'!D11</f>
        <v>-73.838332944794971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100*(D12-'2019'!D12)/'2019'!D12</f>
        <v>-57.23429556016648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100*(D13-'2019'!D13)/'2019'!D13</f>
        <v>-36.527849480869612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100*(D14-'2019'!D14)/'2019'!D14</f>
        <v>-72.418238795297285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100*(D15-'2019'!D15)/'2019'!D15</f>
        <v>-48.836447436795375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100*(D16-'2019'!D16)/'2019'!D16</f>
        <v>-45.626828337643616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100*(D17-'2019'!D17)/'2019'!D17</f>
        <v>-61.642347097174792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100*(D18-'2019'!D18)/'2019'!D18</f>
        <v>-53.689489305086482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100*(D19-'2019'!D19)/'2019'!D19</f>
        <v>-80.116451932606537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100*(D20-'2019'!D20)/'2019'!D20</f>
        <v>-78.430825629582401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100*(D21-'2019'!D21)/'2019'!D21</f>
        <v>-86.492615420397726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100*(D22-'2019'!D22)/'2019'!D22</f>
        <v>-92.704162227691853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100*(D23-'2019'!D23)/'2019'!D23</f>
        <v>-90.175104983757237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100*(D24-'2019'!D24)/'2019'!D24</f>
        <v>-90.77662934252082</v>
      </c>
    </row>
    <row r="25" spans="1:19" x14ac:dyDescent="0.2">
      <c r="A25" s="21" t="s">
        <v>39</v>
      </c>
      <c r="D25" s="33">
        <f t="shared" ref="D25:D26" si="0">AVERAGE(F25:Q25)</f>
        <v>34.75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100*(D25-'2019'!D25)/'2019'!D25</f>
        <v>5.3030303030303028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31.416666666666668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30</v>
      </c>
      <c r="M26" s="33">
        <v>32</v>
      </c>
      <c r="N26" s="33">
        <v>35</v>
      </c>
      <c r="O26" s="33">
        <v>35</v>
      </c>
      <c r="P26" s="33">
        <v>34</v>
      </c>
      <c r="Q26" s="33">
        <v>32</v>
      </c>
      <c r="R26" s="31"/>
      <c r="S26" s="32">
        <f>100*(D26-'2019'!D26)/'2019'!D26</f>
        <v>-4.5569620253164453</v>
      </c>
    </row>
    <row r="27" spans="1:19" x14ac:dyDescent="0.2">
      <c r="A27" s="21" t="s">
        <v>32</v>
      </c>
      <c r="B27" s="22"/>
      <c r="C27" s="22"/>
      <c r="D27" s="35">
        <v>3843.9371584699452</v>
      </c>
      <c r="E27" s="24"/>
      <c r="F27" s="35">
        <v>3858</v>
      </c>
      <c r="G27" s="35">
        <v>4284</v>
      </c>
      <c r="H27" s="35">
        <v>3926.3225806451615</v>
      </c>
      <c r="I27" s="35">
        <v>2325</v>
      </c>
      <c r="J27" s="35">
        <v>2577</v>
      </c>
      <c r="K27" s="35">
        <v>3687.6</v>
      </c>
      <c r="L27" s="35">
        <v>3692</v>
      </c>
      <c r="M27" s="35">
        <v>3849</v>
      </c>
      <c r="N27" s="35">
        <v>4556.333333333333</v>
      </c>
      <c r="O27" s="35">
        <v>4617</v>
      </c>
      <c r="P27" s="35">
        <v>4508.2666666666664</v>
      </c>
      <c r="Q27" s="35">
        <v>4265.4838709677415</v>
      </c>
      <c r="R27" s="25"/>
      <c r="S27" s="26">
        <f>100*(D27-'2019'!D27)/'2019'!D27</f>
        <v>-0.61041424870895644</v>
      </c>
    </row>
    <row r="28" spans="1:19" x14ac:dyDescent="0.2">
      <c r="B28" s="17" t="s">
        <v>101</v>
      </c>
      <c r="D28" s="28">
        <v>25.051514662576299</v>
      </c>
      <c r="E28" s="27"/>
      <c r="F28" s="28">
        <v>38.931253030987101</v>
      </c>
      <c r="G28" s="28">
        <v>41.236034643742599</v>
      </c>
      <c r="H28" s="28">
        <v>15.549311512044399</v>
      </c>
      <c r="I28" s="28">
        <v>7.6602150537634399</v>
      </c>
      <c r="J28" s="28">
        <v>11.467447769975101</v>
      </c>
      <c r="K28" s="28">
        <v>18.1726145279676</v>
      </c>
      <c r="L28" s="28">
        <v>34.915073567958601</v>
      </c>
      <c r="M28" s="28">
        <v>37.618484901817801</v>
      </c>
      <c r="N28" s="28">
        <v>28.753383568659</v>
      </c>
      <c r="O28" s="28">
        <v>27.825637371006199</v>
      </c>
      <c r="P28" s="28">
        <v>14.087454158287001</v>
      </c>
      <c r="Q28" s="28">
        <v>13.681464115556199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26.157951688620201</v>
      </c>
      <c r="E29" s="27"/>
      <c r="F29" s="28">
        <v>39.149084568439399</v>
      </c>
      <c r="G29" s="28">
        <v>43.772600186393298</v>
      </c>
      <c r="H29" s="28">
        <v>15.064464216348201</v>
      </c>
      <c r="I29" s="28">
        <v>9.0514541387024607</v>
      </c>
      <c r="J29" s="28">
        <v>12.349863437428001</v>
      </c>
      <c r="K29" s="28">
        <v>19.1761523723656</v>
      </c>
      <c r="L29" s="28">
        <v>28.985855947204701</v>
      </c>
      <c r="M29" s="28">
        <v>34.4441198205785</v>
      </c>
      <c r="N29" s="28">
        <v>28.863434558693001</v>
      </c>
      <c r="O29" s="28">
        <v>29.233333906199</v>
      </c>
      <c r="P29" s="28">
        <v>17.417865388030499</v>
      </c>
      <c r="Q29" s="28">
        <v>19.012709457540499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28.5731300214042</v>
      </c>
      <c r="E30" s="27"/>
      <c r="F30" s="28">
        <v>41.428981967095297</v>
      </c>
      <c r="G30" s="28">
        <v>46.194608709008499</v>
      </c>
      <c r="H30" s="28">
        <v>18.717906244823599</v>
      </c>
      <c r="I30" s="28">
        <v>11.5965874466789</v>
      </c>
      <c r="J30" s="28">
        <v>14.826895565093</v>
      </c>
      <c r="K30" s="28">
        <v>21.625635013677201</v>
      </c>
      <c r="L30" s="28">
        <v>42.712066905615302</v>
      </c>
      <c r="M30" s="28">
        <v>36.9784121824542</v>
      </c>
      <c r="N30" s="28">
        <v>35.374224169404897</v>
      </c>
      <c r="O30" s="28">
        <v>27.5235840723598</v>
      </c>
      <c r="P30" s="28">
        <v>16.438304314912902</v>
      </c>
      <c r="Q30" s="28">
        <v>15.8049040511727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19.7267072561474</v>
      </c>
      <c r="E31" s="27"/>
      <c r="F31" s="28">
        <v>44.247038917089696</v>
      </c>
      <c r="G31" s="28">
        <v>29.2713567839196</v>
      </c>
      <c r="H31" s="28">
        <v>13.516798755287599</v>
      </c>
      <c r="I31" s="28">
        <v>3.4357224118316299</v>
      </c>
      <c r="J31" s="28">
        <v>8.09204007486513</v>
      </c>
      <c r="K31" s="28">
        <v>16.0416666666667</v>
      </c>
      <c r="L31" s="28">
        <v>54.2338709677419</v>
      </c>
      <c r="M31" s="28">
        <v>42.419354838709701</v>
      </c>
      <c r="N31" s="28">
        <v>17.739463601532599</v>
      </c>
      <c r="O31" s="28">
        <v>18.1590656284761</v>
      </c>
      <c r="P31" s="28">
        <v>4.9548095545513204</v>
      </c>
      <c r="Q31" s="28">
        <v>2.4944053272201301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22.696405425057701</v>
      </c>
      <c r="E33" s="30"/>
      <c r="F33" s="28">
        <v>32.518813634351503</v>
      </c>
      <c r="G33" s="28">
        <v>41.747437092264697</v>
      </c>
      <c r="H33" s="28">
        <v>15.178727114211</v>
      </c>
      <c r="I33" s="28">
        <v>5.0225225225225198</v>
      </c>
      <c r="J33" s="28">
        <v>9.0758500435919807</v>
      </c>
      <c r="K33" s="28">
        <v>12.707207207207199</v>
      </c>
      <c r="L33" s="28">
        <v>33.633069972499896</v>
      </c>
      <c r="M33" s="28">
        <v>44.393033305687702</v>
      </c>
      <c r="N33" s="28">
        <v>30.074743070694499</v>
      </c>
      <c r="O33" s="28">
        <v>31.681925786486399</v>
      </c>
      <c r="P33" s="28">
        <v>11.732979664014101</v>
      </c>
      <c r="Q33" s="28">
        <v>9.5975585408288406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2041.9781420765028</v>
      </c>
      <c r="E34" s="24"/>
      <c r="F34" s="24">
        <v>2102.7096774193546</v>
      </c>
      <c r="G34" s="24">
        <v>2320</v>
      </c>
      <c r="H34" s="24">
        <v>2096.4193548387098</v>
      </c>
      <c r="I34" s="24">
        <v>1184.4000000000001</v>
      </c>
      <c r="J34" s="24">
        <v>1302.3225806451612</v>
      </c>
      <c r="K34" s="24">
        <v>1969.2333333333333</v>
      </c>
      <c r="L34" s="24">
        <v>1981</v>
      </c>
      <c r="M34" s="24">
        <v>2081</v>
      </c>
      <c r="N34" s="24">
        <v>2430.6666666666665</v>
      </c>
      <c r="O34" s="24">
        <v>2449</v>
      </c>
      <c r="P34" s="24">
        <v>2386.8333333333335</v>
      </c>
      <c r="Q34" s="24">
        <v>2211.7419354838707</v>
      </c>
      <c r="R34" s="25"/>
      <c r="S34" s="26">
        <f>100*(D34-'2019'!D34)/'2019'!D34</f>
        <v>-4.233243322618498</v>
      </c>
    </row>
    <row r="35" spans="1:19" x14ac:dyDescent="0.2">
      <c r="A35" s="15"/>
      <c r="B35" s="15" t="s">
        <v>34</v>
      </c>
      <c r="C35" s="15"/>
      <c r="D35" s="31">
        <v>32.547460139905098</v>
      </c>
      <c r="E35" s="30"/>
      <c r="F35" s="31">
        <v>51.741224840451601</v>
      </c>
      <c r="G35" s="31">
        <v>54.335612366230698</v>
      </c>
      <c r="H35" s="31">
        <v>21.6621274369509</v>
      </c>
      <c r="I35" s="31">
        <v>12.2087132725431</v>
      </c>
      <c r="J35" s="31">
        <v>16.236500544932099</v>
      </c>
      <c r="K35" s="31">
        <v>23.714812871337401</v>
      </c>
      <c r="L35" s="31">
        <v>40.271286902997801</v>
      </c>
      <c r="M35" s="31">
        <v>45.835593929717398</v>
      </c>
      <c r="N35" s="31">
        <v>37.373834339001597</v>
      </c>
      <c r="O35" s="31">
        <v>34.212779409634003</v>
      </c>
      <c r="P35" s="31">
        <v>18.944207806717401</v>
      </c>
      <c r="Q35" s="31">
        <v>18.801411819613801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100*(D36-'2019'!D36)/'2019'!D36</f>
        <v>-1.5168815798029929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100*(D37-'2019'!D37)/'2019'!D37</f>
        <v>-3.1885357636959886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100*(D38-'2019'!D38)/'2019'!D38</f>
        <v>-3.3905054843043492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100*(D39-'2019'!D39)/'2019'!D39</f>
        <v>-3.1019417942082272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100*(D41-'2019'!D41)/'2019'!D41</f>
        <v>6.3943460349471346</v>
      </c>
    </row>
    <row r="42" spans="1:19" ht="11.25" customHeight="1" x14ac:dyDescent="0.2">
      <c r="A42" s="88" t="s">
        <v>100</v>
      </c>
      <c r="B42" s="1"/>
      <c r="C42" s="1"/>
      <c r="Q42" s="6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93" t="s">
        <v>44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1.25" customHeight="1" x14ac:dyDescent="0.2">
      <c r="A45" s="93" t="s">
        <v>42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4"/>
    </row>
    <row r="46" spans="1:19" ht="11.2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4"/>
    </row>
    <row r="47" spans="1:19" x14ac:dyDescent="0.2">
      <c r="Q47" s="19"/>
      <c r="S47" s="19" t="s">
        <v>123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107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f>100*(D9-'2018'!L21)/'2018'!L21</f>
        <v>-0.53274496038511687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f>100*(D10-'2018'!M21)/'2018'!M21</f>
        <v>-0.90458931472726567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f>100*(D11-'2018'!N21)/'2018'!N21</f>
        <v>-0.20899700199991744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f>100*(D12-'2018'!P21)/'2018'!P21</f>
        <v>-0.4539261349361266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f>100*(D13-'2018'!Q21)/'2018'!Q21</f>
        <v>-1.500961937774915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f>100*(D14-'2018'!R21)/'2018'!R21</f>
        <v>0.32811791143981517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-2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13.5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-13.6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-53.7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-22.6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2.9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7.8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10.1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-9.6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-3.1</v>
      </c>
    </row>
    <row r="25" spans="1:19" x14ac:dyDescent="0.2">
      <c r="A25" s="21" t="s">
        <v>39</v>
      </c>
      <c r="D25" s="33">
        <f t="shared" ref="D25:D26" si="0">AVERAGE(F25:Q25)</f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f>100*(D25-'2018'!B21)/'2018'!B21</f>
        <v>0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32.916666666666664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f>100*(D26-'2018'!D21)/'2018'!D21</f>
        <v>0.25380710659897032</v>
      </c>
    </row>
    <row r="27" spans="1:19" x14ac:dyDescent="0.2">
      <c r="A27" s="21" t="s">
        <v>32</v>
      </c>
      <c r="B27" s="22"/>
      <c r="C27" s="22"/>
      <c r="D27" s="35">
        <v>3867.5452054794519</v>
      </c>
      <c r="E27" s="24"/>
      <c r="F27" s="35">
        <v>3842</v>
      </c>
      <c r="G27" s="35">
        <v>3876</v>
      </c>
      <c r="H27" s="35">
        <v>3876</v>
      </c>
      <c r="I27" s="35">
        <v>3876</v>
      </c>
      <c r="J27" s="35">
        <v>3876</v>
      </c>
      <c r="K27" s="35">
        <v>3876</v>
      </c>
      <c r="L27" s="35">
        <v>3876</v>
      </c>
      <c r="M27" s="35">
        <v>3876</v>
      </c>
      <c r="N27" s="35">
        <v>3876</v>
      </c>
      <c r="O27" s="35">
        <v>3876</v>
      </c>
      <c r="P27" s="35">
        <v>3876</v>
      </c>
      <c r="Q27" s="35">
        <v>3810.4516129032259</v>
      </c>
      <c r="R27" s="25"/>
      <c r="S27" s="26">
        <f>100*(D27-'2018'!F21)/'2018'!F21</f>
        <v>1.0546043372500329</v>
      </c>
    </row>
    <row r="28" spans="1:19" x14ac:dyDescent="0.2">
      <c r="B28" s="17" t="s">
        <v>101</v>
      </c>
      <c r="D28" s="28">
        <v>58.380453000522799</v>
      </c>
      <c r="E28" s="27"/>
      <c r="F28" s="28">
        <v>38.991788550989902</v>
      </c>
      <c r="G28" s="28">
        <v>40.385891198584702</v>
      </c>
      <c r="H28" s="28">
        <v>48.215652984453499</v>
      </c>
      <c r="I28" s="28">
        <v>56.415548675610601</v>
      </c>
      <c r="J28" s="28">
        <v>62.101767701987399</v>
      </c>
      <c r="K28" s="28">
        <v>70.448056415548706</v>
      </c>
      <c r="L28" s="28">
        <v>70.192083624621304</v>
      </c>
      <c r="M28" s="28">
        <v>75.947102100602507</v>
      </c>
      <c r="N28" s="28">
        <v>64.743722050223596</v>
      </c>
      <c r="O28" s="28">
        <v>62.014381304304401</v>
      </c>
      <c r="P28" s="28">
        <v>56.554867561059503</v>
      </c>
      <c r="Q28" s="28">
        <v>53.024787511428698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58.448586618844502</v>
      </c>
      <c r="E29" s="27"/>
      <c r="F29" s="28">
        <v>39.888615651670797</v>
      </c>
      <c r="G29" s="28">
        <v>40.664780763790702</v>
      </c>
      <c r="H29" s="28">
        <v>47.164555165193903</v>
      </c>
      <c r="I29" s="28">
        <v>54.495782911624502</v>
      </c>
      <c r="J29" s="28">
        <v>61.952162958231298</v>
      </c>
      <c r="K29" s="28">
        <v>72.075540887422093</v>
      </c>
      <c r="L29" s="28">
        <v>68.776393768409093</v>
      </c>
      <c r="M29" s="28">
        <v>76.352957876432797</v>
      </c>
      <c r="N29" s="28">
        <v>65.740740740740705</v>
      </c>
      <c r="O29" s="28">
        <v>60.069555342630998</v>
      </c>
      <c r="P29" s="28">
        <v>55.702236890355699</v>
      </c>
      <c r="Q29" s="28">
        <v>56.888588887309901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61.614840113476703</v>
      </c>
      <c r="E30" s="27"/>
      <c r="F30" s="28">
        <v>39.307647553170902</v>
      </c>
      <c r="G30" s="28">
        <v>42.173632980246197</v>
      </c>
      <c r="H30" s="28">
        <v>52.065421164910497</v>
      </c>
      <c r="I30" s="28">
        <v>58.500334001336</v>
      </c>
      <c r="J30" s="28">
        <v>66.633266533066106</v>
      </c>
      <c r="K30" s="28">
        <v>74.305277221108895</v>
      </c>
      <c r="L30" s="28">
        <v>74.497381860495196</v>
      </c>
      <c r="M30" s="28">
        <v>81.165556920292204</v>
      </c>
      <c r="N30" s="28">
        <v>67.471609886439495</v>
      </c>
      <c r="O30" s="28">
        <v>67.063158575214899</v>
      </c>
      <c r="P30" s="28">
        <v>63.106212424849701</v>
      </c>
      <c r="Q30" s="28">
        <v>51.355168471316198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56.133561643835598</v>
      </c>
      <c r="E31" s="27"/>
      <c r="F31" s="28">
        <v>40.645161290322598</v>
      </c>
      <c r="G31" s="28">
        <v>43.448660714285701</v>
      </c>
      <c r="H31" s="28">
        <v>50.806451612903203</v>
      </c>
      <c r="I31" s="28">
        <v>56.0104166666667</v>
      </c>
      <c r="J31" s="28">
        <v>60.695564516128997</v>
      </c>
      <c r="K31" s="28">
        <v>58.8333333333333</v>
      </c>
      <c r="L31" s="28">
        <v>63.6088709677419</v>
      </c>
      <c r="M31" s="28">
        <v>67.560483870967701</v>
      </c>
      <c r="N31" s="28">
        <v>57.7708333333333</v>
      </c>
      <c r="O31" s="28">
        <v>60.756048387096797</v>
      </c>
      <c r="P31" s="28">
        <v>56.5416666666667</v>
      </c>
      <c r="Q31" s="28">
        <v>55.846774193548399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54.827163702521098</v>
      </c>
      <c r="E33" s="30"/>
      <c r="F33" s="28">
        <v>35.688753269398397</v>
      </c>
      <c r="G33" s="28">
        <v>35.965250965251002</v>
      </c>
      <c r="H33" s="28">
        <v>44.485614646904999</v>
      </c>
      <c r="I33" s="28">
        <v>58.495495495495497</v>
      </c>
      <c r="J33" s="28">
        <v>56.965998256320802</v>
      </c>
      <c r="K33" s="28">
        <v>66.270270270270302</v>
      </c>
      <c r="L33" s="28">
        <v>70.710549258936396</v>
      </c>
      <c r="M33" s="28">
        <v>71.538796861377506</v>
      </c>
      <c r="N33" s="28">
        <v>61.630630630630598</v>
      </c>
      <c r="O33" s="28">
        <v>60.527462946817799</v>
      </c>
      <c r="P33" s="28">
        <v>49.819819819819799</v>
      </c>
      <c r="Q33" s="28">
        <v>44.190347316193098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2132.2410958904111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2097.9677419354839</v>
      </c>
      <c r="R34" s="25"/>
      <c r="S34" s="26">
        <f>100*(D34-'2018'!H21)/'2018'!H21</f>
        <v>0.25033558235683456</v>
      </c>
    </row>
    <row r="35" spans="1:19" x14ac:dyDescent="0.2">
      <c r="A35" s="15"/>
      <c r="B35" s="15" t="s">
        <v>34</v>
      </c>
      <c r="C35" s="15"/>
      <c r="D35" s="31">
        <v>70.345819177969503</v>
      </c>
      <c r="E35" s="30"/>
      <c r="F35" s="31">
        <v>51.465307364577001</v>
      </c>
      <c r="G35" s="31">
        <v>51.993783006885501</v>
      </c>
      <c r="H35" s="31">
        <v>62.159795915286701</v>
      </c>
      <c r="I35" s="31">
        <v>68.967399781625303</v>
      </c>
      <c r="J35" s="31">
        <v>75.417754766253594</v>
      </c>
      <c r="K35" s="31">
        <v>82.523787240680093</v>
      </c>
      <c r="L35" s="31">
        <v>79.656437272631194</v>
      </c>
      <c r="M35" s="31">
        <v>84.203058251694401</v>
      </c>
      <c r="N35" s="31">
        <v>79.138979878334098</v>
      </c>
      <c r="O35" s="31">
        <v>74.877352936736798</v>
      </c>
      <c r="P35" s="31">
        <v>70.653564186554405</v>
      </c>
      <c r="Q35" s="31">
        <v>61.649522579454803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0.1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-0.1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0.7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-0.1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-0.4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93" t="s">
        <v>44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1.25" customHeight="1" x14ac:dyDescent="0.2">
      <c r="A45" s="93" t="s">
        <v>42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4"/>
    </row>
    <row r="46" spans="1:19" ht="11.2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4"/>
    </row>
    <row r="47" spans="1:19" x14ac:dyDescent="0.2">
      <c r="Q47" s="19"/>
      <c r="S47" s="19" t="s">
        <v>123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81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56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32</v>
      </c>
      <c r="E9" s="36"/>
      <c r="F9" s="36">
        <v>3658</v>
      </c>
      <c r="G9" s="36"/>
      <c r="H9" s="36">
        <v>2093</v>
      </c>
      <c r="I9" s="36"/>
      <c r="J9" s="37">
        <v>41.7388313726874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32</v>
      </c>
      <c r="E10" s="36"/>
      <c r="F10" s="36">
        <v>3658</v>
      </c>
      <c r="G10" s="36"/>
      <c r="H10" s="36">
        <v>2093</v>
      </c>
      <c r="I10" s="36"/>
      <c r="J10" s="37">
        <v>47.011442630633397</v>
      </c>
      <c r="K10" s="69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3716.1290322580644</v>
      </c>
      <c r="G11" s="69"/>
      <c r="H11" s="36">
        <v>2104</v>
      </c>
      <c r="I11" s="36"/>
      <c r="J11" s="37">
        <v>49.9479166666667</v>
      </c>
      <c r="K11" s="69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3876</v>
      </c>
      <c r="G12" s="69"/>
      <c r="H12" s="36">
        <v>2137</v>
      </c>
      <c r="I12" s="36"/>
      <c r="J12" s="37">
        <v>53.212074303405601</v>
      </c>
      <c r="K12" s="69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3876</v>
      </c>
      <c r="G13" s="69"/>
      <c r="H13" s="36">
        <v>2137</v>
      </c>
      <c r="I13" s="36"/>
      <c r="J13" s="37">
        <v>62.105096707613399</v>
      </c>
      <c r="K13" s="69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3876</v>
      </c>
      <c r="G14" s="69"/>
      <c r="H14" s="36">
        <v>2137</v>
      </c>
      <c r="I14" s="36"/>
      <c r="J14" s="37">
        <v>67.688338493292093</v>
      </c>
      <c r="K14" s="69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3876</v>
      </c>
      <c r="G15" s="69"/>
      <c r="H15" s="36">
        <v>2137</v>
      </c>
      <c r="I15" s="36"/>
      <c r="J15" s="37">
        <v>75.109857185658598</v>
      </c>
      <c r="K15" s="69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33</v>
      </c>
      <c r="E16" s="36"/>
      <c r="F16" s="36">
        <v>3876</v>
      </c>
      <c r="G16" s="69"/>
      <c r="H16" s="36">
        <v>2137</v>
      </c>
      <c r="I16" s="36"/>
      <c r="J16" s="37">
        <v>78.887446319784303</v>
      </c>
      <c r="K16" s="69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33</v>
      </c>
      <c r="E17" s="36"/>
      <c r="F17" s="36">
        <v>3876</v>
      </c>
      <c r="G17" s="69"/>
      <c r="H17" s="36">
        <v>2137</v>
      </c>
      <c r="I17" s="36"/>
      <c r="J17" s="37">
        <v>67.572239422084607</v>
      </c>
      <c r="K17" s="69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3876</v>
      </c>
      <c r="G18" s="69"/>
      <c r="H18" s="36">
        <v>2137</v>
      </c>
      <c r="I18" s="36"/>
      <c r="J18" s="37">
        <v>59.540930124171901</v>
      </c>
      <c r="K18" s="69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33</v>
      </c>
      <c r="E19" s="36"/>
      <c r="F19" s="36">
        <v>3876</v>
      </c>
      <c r="G19" s="69"/>
      <c r="H19" s="36">
        <v>2137</v>
      </c>
      <c r="I19" s="36"/>
      <c r="J19" s="37">
        <v>55.602855177158602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3876</v>
      </c>
      <c r="G20" s="36"/>
      <c r="H20" s="36">
        <v>2137</v>
      </c>
      <c r="I20" s="36"/>
      <c r="J20" s="37">
        <v>49.812743433536397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3827.1835616438357</v>
      </c>
      <c r="G21" s="42">
        <v>1</v>
      </c>
      <c r="H21" s="40">
        <f>AVERAGE(H9:H20)</f>
        <v>2126.9166666666665</v>
      </c>
      <c r="I21" s="42">
        <v>1</v>
      </c>
      <c r="J21" s="41">
        <v>59.265155821155403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83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32</v>
      </c>
      <c r="C9" s="36"/>
      <c r="D9" s="68">
        <v>29</v>
      </c>
      <c r="E9" s="36"/>
      <c r="F9" s="36">
        <v>3304</v>
      </c>
      <c r="G9" s="36"/>
      <c r="H9" s="36">
        <v>1905</v>
      </c>
      <c r="I9" s="36"/>
      <c r="J9" s="37">
        <v>45.684605170663097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68</v>
      </c>
      <c r="B10" s="68">
        <v>32</v>
      </c>
      <c r="C10" s="36"/>
      <c r="D10" s="68">
        <v>29</v>
      </c>
      <c r="E10" s="36"/>
      <c r="F10" s="36">
        <v>3352.5</v>
      </c>
      <c r="G10" s="69"/>
      <c r="H10" s="36">
        <v>1936</v>
      </c>
      <c r="I10" s="36"/>
      <c r="J10" s="37">
        <v>44.585064450836299</v>
      </c>
      <c r="K10" s="69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67</v>
      </c>
      <c r="B11" s="68">
        <v>32</v>
      </c>
      <c r="C11" s="36"/>
      <c r="D11" s="68">
        <v>29</v>
      </c>
      <c r="E11" s="36"/>
      <c r="F11" s="36">
        <v>3380</v>
      </c>
      <c r="G11" s="69"/>
      <c r="H11" s="36">
        <v>1952</v>
      </c>
      <c r="I11" s="36"/>
      <c r="J11" s="37">
        <v>51.293185722466099</v>
      </c>
      <c r="K11" s="69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66</v>
      </c>
      <c r="B12" s="36">
        <v>32</v>
      </c>
      <c r="C12" s="36"/>
      <c r="D12" s="36">
        <v>30</v>
      </c>
      <c r="E12" s="36"/>
      <c r="F12" s="36">
        <v>3412.8666666666668</v>
      </c>
      <c r="G12" s="69"/>
      <c r="H12" s="36">
        <v>1968</v>
      </c>
      <c r="I12" s="36"/>
      <c r="J12" s="37">
        <v>55.939288574609797</v>
      </c>
      <c r="K12" s="69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3413</v>
      </c>
      <c r="G13" s="69"/>
      <c r="H13" s="36">
        <v>1970</v>
      </c>
      <c r="I13" s="36"/>
      <c r="J13" s="37">
        <v>61.9320813209455</v>
      </c>
      <c r="K13" s="69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65</v>
      </c>
      <c r="B14" s="36">
        <v>32</v>
      </c>
      <c r="C14" s="36"/>
      <c r="D14" s="36">
        <v>30</v>
      </c>
      <c r="E14" s="36"/>
      <c r="F14" s="36">
        <v>3413</v>
      </c>
      <c r="G14" s="69"/>
      <c r="H14" s="36">
        <v>1970</v>
      </c>
      <c r="I14" s="36"/>
      <c r="J14" s="37">
        <v>67.653091122179902</v>
      </c>
      <c r="K14" s="69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64</v>
      </c>
      <c r="B15" s="36">
        <v>32</v>
      </c>
      <c r="C15" s="36"/>
      <c r="D15" s="36">
        <v>30</v>
      </c>
      <c r="E15" s="36"/>
      <c r="F15" s="36">
        <v>3413</v>
      </c>
      <c r="G15" s="69"/>
      <c r="H15" s="36">
        <v>1970</v>
      </c>
      <c r="I15" s="36"/>
      <c r="J15" s="37">
        <v>73.912838010264394</v>
      </c>
      <c r="K15" s="69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63</v>
      </c>
      <c r="B16" s="36">
        <v>32</v>
      </c>
      <c r="C16" s="36"/>
      <c r="D16" s="36">
        <v>30</v>
      </c>
      <c r="E16" s="36"/>
      <c r="F16" s="36">
        <v>3413</v>
      </c>
      <c r="G16" s="69"/>
      <c r="H16" s="36">
        <v>1970</v>
      </c>
      <c r="I16" s="36"/>
      <c r="J16" s="37">
        <v>78.119713051614795</v>
      </c>
      <c r="K16" s="69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31</v>
      </c>
      <c r="E17" s="36"/>
      <c r="F17" s="36">
        <v>3470.5</v>
      </c>
      <c r="G17" s="69"/>
      <c r="H17" s="36">
        <v>1984.5</v>
      </c>
      <c r="I17" s="36"/>
      <c r="J17" s="37">
        <v>66.653219997118597</v>
      </c>
      <c r="K17" s="69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3530</v>
      </c>
      <c r="G18" s="69"/>
      <c r="H18" s="36">
        <v>2001</v>
      </c>
      <c r="I18" s="36"/>
      <c r="J18" s="37">
        <v>61.4365347710865</v>
      </c>
      <c r="K18" s="69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31</v>
      </c>
      <c r="E19" s="36"/>
      <c r="F19" s="36">
        <v>3530</v>
      </c>
      <c r="G19" s="69"/>
      <c r="H19" s="36">
        <v>2001</v>
      </c>
      <c r="I19" s="36"/>
      <c r="J19" s="37">
        <v>56.802644003777097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3545</v>
      </c>
      <c r="G20" s="36"/>
      <c r="H20" s="36">
        <v>2007</v>
      </c>
      <c r="I20" s="36"/>
      <c r="J20" s="37">
        <v>51.4309113244461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60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3431.7780821917809</v>
      </c>
      <c r="G21" s="42">
        <v>1</v>
      </c>
      <c r="H21" s="40">
        <f>AVERAGE(H9:H20)</f>
        <v>1969.5416666666667</v>
      </c>
      <c r="I21" s="42">
        <v>1</v>
      </c>
      <c r="J21" s="41">
        <v>59.764856909513703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84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32</v>
      </c>
      <c r="E9" s="36"/>
      <c r="F9" s="36">
        <v>3604</v>
      </c>
      <c r="G9" s="36"/>
      <c r="H9" s="36">
        <v>2027</v>
      </c>
      <c r="I9" s="36"/>
      <c r="J9" s="37">
        <v>38.325695463821603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32</v>
      </c>
      <c r="E10" s="36"/>
      <c r="F10" s="36">
        <v>3608</v>
      </c>
      <c r="G10" s="69"/>
      <c r="H10" s="36">
        <v>2040</v>
      </c>
      <c r="I10" s="36"/>
      <c r="J10" s="37">
        <v>45.5367382827433</v>
      </c>
      <c r="K10" s="69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32</v>
      </c>
      <c r="E11" s="36"/>
      <c r="F11" s="36">
        <v>3608</v>
      </c>
      <c r="G11" s="69"/>
      <c r="H11" s="36">
        <v>2040</v>
      </c>
      <c r="I11" s="36"/>
      <c r="J11" s="37">
        <v>46.568557327801997</v>
      </c>
      <c r="K11" s="69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32</v>
      </c>
      <c r="E12" s="36"/>
      <c r="F12" s="36">
        <v>3632</v>
      </c>
      <c r="G12" s="69"/>
      <c r="H12" s="36">
        <v>2050</v>
      </c>
      <c r="I12" s="36"/>
      <c r="J12" s="37">
        <v>48.774779735682799</v>
      </c>
      <c r="K12" s="69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3632</v>
      </c>
      <c r="G13" s="69"/>
      <c r="H13" s="36">
        <v>2050</v>
      </c>
      <c r="I13" s="36"/>
      <c r="J13" s="37">
        <v>60.460778740940697</v>
      </c>
      <c r="K13" s="69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32</v>
      </c>
      <c r="E14" s="36"/>
      <c r="F14" s="36">
        <v>3632</v>
      </c>
      <c r="G14" s="69"/>
      <c r="H14" s="36">
        <v>2050</v>
      </c>
      <c r="I14" s="36"/>
      <c r="J14" s="37">
        <v>65.755323054331896</v>
      </c>
      <c r="K14" s="69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32</v>
      </c>
      <c r="E15" s="36"/>
      <c r="F15" s="36">
        <v>3632</v>
      </c>
      <c r="G15" s="69"/>
      <c r="H15" s="36">
        <v>2050</v>
      </c>
      <c r="I15" s="36"/>
      <c r="J15" s="37">
        <v>68.906316612192697</v>
      </c>
      <c r="K15" s="69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32</v>
      </c>
      <c r="E16" s="36"/>
      <c r="F16" s="36">
        <v>3632</v>
      </c>
      <c r="G16" s="69"/>
      <c r="H16" s="36">
        <v>2050</v>
      </c>
      <c r="I16" s="36"/>
      <c r="J16" s="37">
        <v>73.991047321301707</v>
      </c>
      <c r="K16" s="69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32</v>
      </c>
      <c r="E17" s="36"/>
      <c r="F17" s="36">
        <v>3632</v>
      </c>
      <c r="G17" s="69"/>
      <c r="H17" s="36">
        <v>2050</v>
      </c>
      <c r="I17" s="36"/>
      <c r="J17" s="37">
        <v>61.250917767988298</v>
      </c>
      <c r="K17" s="69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3632</v>
      </c>
      <c r="G18" s="69"/>
      <c r="H18" s="36">
        <v>2050</v>
      </c>
      <c r="I18" s="36"/>
      <c r="J18" s="37">
        <v>59.494457865567703</v>
      </c>
      <c r="K18" s="69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32</v>
      </c>
      <c r="E19" s="36"/>
      <c r="F19" s="36">
        <v>3506</v>
      </c>
      <c r="G19" s="69"/>
      <c r="H19" s="36">
        <v>2024.8</v>
      </c>
      <c r="I19" s="36"/>
      <c r="J19" s="37">
        <v>54.809849781327202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3346.3548387096776</v>
      </c>
      <c r="G20" s="36"/>
      <c r="H20" s="36">
        <v>1942.8387096774193</v>
      </c>
      <c r="I20" s="36"/>
      <c r="J20" s="37">
        <v>52.189671958896099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3591.3629032258063</v>
      </c>
      <c r="G21" s="42">
        <v>1</v>
      </c>
      <c r="H21" s="40">
        <f>AVERAGE(H9:H20)</f>
        <v>2035.386559139785</v>
      </c>
      <c r="I21" s="42">
        <v>1</v>
      </c>
      <c r="J21" s="41">
        <v>56.439401720521403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85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33</v>
      </c>
      <c r="E9" s="36"/>
      <c r="F9" s="36">
        <v>3646.2903225806454</v>
      </c>
      <c r="G9" s="36"/>
      <c r="H9" s="36">
        <v>2049.7096774193546</v>
      </c>
      <c r="I9" s="36"/>
      <c r="J9" s="37">
        <v>43.590923165391203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33</v>
      </c>
      <c r="E10" s="36"/>
      <c r="F10" s="36">
        <v>3698</v>
      </c>
      <c r="G10" s="69"/>
      <c r="H10" s="36">
        <v>2081</v>
      </c>
      <c r="I10" s="36"/>
      <c r="J10" s="37">
        <v>43.291740709263699</v>
      </c>
      <c r="K10" s="69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3698</v>
      </c>
      <c r="G11" s="69"/>
      <c r="H11" s="36">
        <v>2081</v>
      </c>
      <c r="I11" s="36"/>
      <c r="J11" s="37">
        <v>49.954639822746401</v>
      </c>
      <c r="K11" s="69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3698</v>
      </c>
      <c r="G12" s="69"/>
      <c r="H12" s="36">
        <v>2081</v>
      </c>
      <c r="I12" s="36"/>
      <c r="J12" s="37">
        <v>50.584099513250401</v>
      </c>
      <c r="K12" s="69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3698</v>
      </c>
      <c r="G13" s="69"/>
      <c r="H13" s="36">
        <v>2081</v>
      </c>
      <c r="I13" s="36"/>
      <c r="J13" s="37">
        <v>56.401018859365998</v>
      </c>
      <c r="K13" s="69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3698</v>
      </c>
      <c r="G14" s="69"/>
      <c r="H14" s="36">
        <v>2081</v>
      </c>
      <c r="I14" s="36"/>
      <c r="J14" s="37">
        <v>61.542275103659598</v>
      </c>
      <c r="K14" s="69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3698</v>
      </c>
      <c r="G15" s="69"/>
      <c r="H15" s="36">
        <v>2081</v>
      </c>
      <c r="I15" s="36"/>
      <c r="J15" s="37">
        <v>70.391144297702297</v>
      </c>
      <c r="K15" s="69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32</v>
      </c>
      <c r="E16" s="36"/>
      <c r="F16" s="36">
        <v>3604</v>
      </c>
      <c r="G16" s="69"/>
      <c r="H16" s="36">
        <v>2027</v>
      </c>
      <c r="I16" s="36"/>
      <c r="J16" s="37">
        <v>73.895492463570903</v>
      </c>
      <c r="K16" s="69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32</v>
      </c>
      <c r="E17" s="36"/>
      <c r="F17" s="36">
        <v>3604</v>
      </c>
      <c r="G17" s="69"/>
      <c r="H17" s="36">
        <v>2027</v>
      </c>
      <c r="I17" s="36"/>
      <c r="J17" s="37">
        <v>64.133370329263798</v>
      </c>
      <c r="K17" s="69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3604</v>
      </c>
      <c r="G18" s="69"/>
      <c r="H18" s="36">
        <v>2027</v>
      </c>
      <c r="I18" s="36"/>
      <c r="J18" s="37">
        <v>57.635781031828401</v>
      </c>
      <c r="K18" s="69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32</v>
      </c>
      <c r="E19" s="36"/>
      <c r="F19" s="36">
        <v>3604</v>
      </c>
      <c r="G19" s="69"/>
      <c r="H19" s="36">
        <v>2027</v>
      </c>
      <c r="I19" s="36"/>
      <c r="J19" s="37">
        <v>53.541435442101402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3559.0645161290322</v>
      </c>
      <c r="G20" s="36"/>
      <c r="H20" s="36">
        <v>1998.1612903225807</v>
      </c>
      <c r="I20" s="36"/>
      <c r="J20" s="37">
        <v>47.670192420987803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3650.3890410958902</v>
      </c>
      <c r="G21" s="42">
        <v>1</v>
      </c>
      <c r="H21" s="40">
        <f>AVERAGE(H9:H20)</f>
        <v>2053.489247311828</v>
      </c>
      <c r="I21" s="42">
        <v>1</v>
      </c>
      <c r="J21" s="41">
        <v>56.131228647425097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</row>
    <row r="24" spans="1:18" ht="11.25" customHeight="1" x14ac:dyDescent="0.2">
      <c r="A24" s="81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86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33</v>
      </c>
      <c r="E9" s="36"/>
      <c r="F9" s="36">
        <v>3619.6774193548385</v>
      </c>
      <c r="G9" s="36"/>
      <c r="H9" s="36">
        <v>2033.1290322580646</v>
      </c>
      <c r="I9" s="36"/>
      <c r="J9" s="37">
        <v>41.225380982087202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33</v>
      </c>
      <c r="E10" s="36"/>
      <c r="F10" s="36">
        <v>3698</v>
      </c>
      <c r="G10" s="69"/>
      <c r="H10" s="36">
        <v>2081</v>
      </c>
      <c r="I10" s="36"/>
      <c r="J10" s="37">
        <v>38.764196863169303</v>
      </c>
      <c r="K10" s="69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3698</v>
      </c>
      <c r="G11" s="69"/>
      <c r="H11" s="36">
        <v>2081</v>
      </c>
      <c r="I11" s="36"/>
      <c r="J11" s="37">
        <v>49.898811912280401</v>
      </c>
      <c r="K11" s="69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3698</v>
      </c>
      <c r="G12" s="69"/>
      <c r="H12" s="36">
        <v>2081</v>
      </c>
      <c r="I12" s="36"/>
      <c r="J12" s="37">
        <v>52.833062916891997</v>
      </c>
      <c r="K12" s="69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3698</v>
      </c>
      <c r="G13" s="69"/>
      <c r="H13" s="36">
        <v>2082</v>
      </c>
      <c r="I13" s="36"/>
      <c r="J13" s="37">
        <v>61.516251155812199</v>
      </c>
      <c r="K13" s="69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3698</v>
      </c>
      <c r="G14" s="69"/>
      <c r="H14" s="36">
        <v>2082</v>
      </c>
      <c r="I14" s="36"/>
      <c r="J14" s="37">
        <v>61.856859563728101</v>
      </c>
      <c r="K14" s="69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3698</v>
      </c>
      <c r="G15" s="69"/>
      <c r="H15" s="36">
        <v>2082</v>
      </c>
      <c r="I15" s="36"/>
      <c r="J15" s="37">
        <v>64.968858493693205</v>
      </c>
      <c r="K15" s="69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33</v>
      </c>
      <c r="E16" s="36"/>
      <c r="F16" s="36">
        <v>3698</v>
      </c>
      <c r="G16" s="69"/>
      <c r="H16" s="36">
        <v>2082</v>
      </c>
      <c r="I16" s="36"/>
      <c r="J16" s="37">
        <v>75.987020010816707</v>
      </c>
      <c r="K16" s="69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33</v>
      </c>
      <c r="E17" s="36"/>
      <c r="F17" s="36">
        <v>3698</v>
      </c>
      <c r="G17" s="69"/>
      <c r="H17" s="36">
        <v>2082</v>
      </c>
      <c r="I17" s="36"/>
      <c r="J17" s="37">
        <v>63.9570939246439</v>
      </c>
      <c r="K17" s="69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3698</v>
      </c>
      <c r="G18" s="69"/>
      <c r="H18" s="36">
        <v>2082</v>
      </c>
      <c r="I18" s="36"/>
      <c r="J18" s="37">
        <v>59.456724646277799</v>
      </c>
      <c r="K18" s="69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33</v>
      </c>
      <c r="E19" s="36"/>
      <c r="F19" s="73">
        <v>3698</v>
      </c>
      <c r="G19" s="36"/>
      <c r="H19" s="36">
        <v>2081</v>
      </c>
      <c r="I19" s="36"/>
      <c r="J19" s="37">
        <v>52.425635478637098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3620</v>
      </c>
      <c r="G20" s="36"/>
      <c r="H20" s="36">
        <v>2032.8064516129032</v>
      </c>
      <c r="I20" s="36"/>
      <c r="J20" s="37">
        <v>48.7381928355017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3684.9731182795699</v>
      </c>
      <c r="G21" s="42">
        <v>1</v>
      </c>
      <c r="H21" s="40">
        <f>AVERAGE(H9:H20)</f>
        <v>2073.494623655914</v>
      </c>
      <c r="I21" s="42">
        <v>1</v>
      </c>
      <c r="J21" s="41">
        <v>56.130755343796402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</row>
    <row r="24" spans="1:18" ht="11.25" customHeight="1" x14ac:dyDescent="0.2">
      <c r="A24" s="81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87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68">
        <v>34</v>
      </c>
      <c r="C9" s="36"/>
      <c r="D9" s="68">
        <v>34</v>
      </c>
      <c r="E9" s="36"/>
      <c r="F9" s="36">
        <v>3713.4193548387098</v>
      </c>
      <c r="G9" s="36"/>
      <c r="H9" s="36">
        <v>2092.6129032258063</v>
      </c>
      <c r="I9" s="36"/>
      <c r="J9" s="37">
        <v>38.754821223809003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0" t="s">
        <v>68</v>
      </c>
      <c r="B10" s="80">
        <v>34</v>
      </c>
      <c r="C10" s="47"/>
      <c r="D10" s="80">
        <v>34</v>
      </c>
      <c r="E10" s="47"/>
      <c r="F10" s="47">
        <v>3752.8571428571427</v>
      </c>
      <c r="G10" s="77"/>
      <c r="H10" s="47">
        <v>2112.7857142857142</v>
      </c>
      <c r="I10" s="47"/>
      <c r="J10" s="48">
        <v>41.775789874381402</v>
      </c>
      <c r="K10" s="77"/>
      <c r="L10" s="36">
        <f t="shared" si="0"/>
        <v>25134</v>
      </c>
      <c r="M10" s="47">
        <v>13467</v>
      </c>
      <c r="N10" s="47">
        <v>11667</v>
      </c>
      <c r="O10" s="47"/>
      <c r="P10" s="36">
        <f t="shared" si="1"/>
        <v>43898</v>
      </c>
      <c r="Q10" s="47">
        <v>21421</v>
      </c>
      <c r="R10" s="47">
        <v>22477</v>
      </c>
    </row>
    <row r="11" spans="1:18" ht="11.25" customHeight="1" x14ac:dyDescent="0.2">
      <c r="A11" s="50" t="s">
        <v>67</v>
      </c>
      <c r="B11" s="80">
        <v>34</v>
      </c>
      <c r="C11" s="47"/>
      <c r="D11" s="80">
        <v>34</v>
      </c>
      <c r="E11" s="47"/>
      <c r="F11" s="47">
        <v>3760</v>
      </c>
      <c r="G11" s="77"/>
      <c r="H11" s="47">
        <v>2117</v>
      </c>
      <c r="I11" s="47"/>
      <c r="J11" s="48">
        <v>46.014927934111199</v>
      </c>
      <c r="K11" s="77"/>
      <c r="L11" s="36">
        <f t="shared" si="0"/>
        <v>32838</v>
      </c>
      <c r="M11" s="47">
        <v>18053</v>
      </c>
      <c r="N11" s="47">
        <v>14785</v>
      </c>
      <c r="O11" s="47"/>
      <c r="P11" s="36">
        <f t="shared" si="1"/>
        <v>53635</v>
      </c>
      <c r="Q11" s="47">
        <v>25950</v>
      </c>
      <c r="R11" s="47">
        <v>27685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3760</v>
      </c>
      <c r="G12" s="77"/>
      <c r="H12" s="47">
        <v>2117</v>
      </c>
      <c r="I12" s="47"/>
      <c r="J12" s="48">
        <v>54.079787234042598</v>
      </c>
      <c r="K12" s="77"/>
      <c r="L12" s="36">
        <f t="shared" si="0"/>
        <v>34141</v>
      </c>
      <c r="M12" s="47">
        <v>18095</v>
      </c>
      <c r="N12" s="47">
        <v>16046</v>
      </c>
      <c r="O12" s="47"/>
      <c r="P12" s="36">
        <f t="shared" si="1"/>
        <v>61002</v>
      </c>
      <c r="Q12" s="47">
        <v>27943</v>
      </c>
      <c r="R12" s="47">
        <v>33059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3760</v>
      </c>
      <c r="G13" s="77"/>
      <c r="H13" s="47">
        <v>2117</v>
      </c>
      <c r="I13" s="47"/>
      <c r="J13" s="48">
        <v>58.735415236787901</v>
      </c>
      <c r="K13" s="77"/>
      <c r="L13" s="36">
        <f t="shared" si="0"/>
        <v>40571</v>
      </c>
      <c r="M13" s="47">
        <v>21836</v>
      </c>
      <c r="N13" s="47">
        <v>18735</v>
      </c>
      <c r="O13" s="47"/>
      <c r="P13" s="36">
        <f t="shared" si="1"/>
        <v>68462</v>
      </c>
      <c r="Q13" s="47">
        <v>34641</v>
      </c>
      <c r="R13" s="47">
        <v>33821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3760</v>
      </c>
      <c r="G14" s="77"/>
      <c r="H14" s="47">
        <v>2117</v>
      </c>
      <c r="I14" s="47"/>
      <c r="J14" s="48">
        <v>66.004432624113505</v>
      </c>
      <c r="K14" s="77"/>
      <c r="L14" s="36">
        <f t="shared" si="0"/>
        <v>45367</v>
      </c>
      <c r="M14" s="47">
        <v>25324</v>
      </c>
      <c r="N14" s="47">
        <v>20043</v>
      </c>
      <c r="O14" s="47"/>
      <c r="P14" s="36">
        <f t="shared" si="1"/>
        <v>74453</v>
      </c>
      <c r="Q14" s="47">
        <v>39122</v>
      </c>
      <c r="R14" s="47">
        <v>35331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3763</v>
      </c>
      <c r="G15" s="77"/>
      <c r="H15" s="47">
        <v>2118</v>
      </c>
      <c r="I15" s="47"/>
      <c r="J15" s="48">
        <v>63.977780254258398</v>
      </c>
      <c r="K15" s="77"/>
      <c r="L15" s="36">
        <f t="shared" si="0"/>
        <v>44341</v>
      </c>
      <c r="M15" s="47">
        <v>15847</v>
      </c>
      <c r="N15" s="47">
        <v>28494</v>
      </c>
      <c r="O15" s="47"/>
      <c r="P15" s="36">
        <f t="shared" si="1"/>
        <v>74632</v>
      </c>
      <c r="Q15" s="47">
        <v>28527</v>
      </c>
      <c r="R15" s="47">
        <v>46105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3763</v>
      </c>
      <c r="G16" s="77"/>
      <c r="H16" s="47">
        <v>2118</v>
      </c>
      <c r="I16" s="47"/>
      <c r="J16" s="48">
        <v>70.629988084318498</v>
      </c>
      <c r="K16" s="77"/>
      <c r="L16" s="36">
        <f t="shared" si="0"/>
        <v>48020</v>
      </c>
      <c r="M16" s="47">
        <v>19546</v>
      </c>
      <c r="N16" s="47">
        <v>28474</v>
      </c>
      <c r="O16" s="47"/>
      <c r="P16" s="36">
        <f t="shared" si="1"/>
        <v>82392</v>
      </c>
      <c r="Q16" s="47">
        <v>32464</v>
      </c>
      <c r="R16" s="47">
        <v>49928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3763</v>
      </c>
      <c r="G17" s="77"/>
      <c r="H17" s="47">
        <v>2118</v>
      </c>
      <c r="I17" s="47"/>
      <c r="J17" s="48">
        <v>60.5864115510674</v>
      </c>
      <c r="K17" s="77"/>
      <c r="L17" s="36">
        <f t="shared" si="0"/>
        <v>41912</v>
      </c>
      <c r="M17" s="47">
        <v>20350</v>
      </c>
      <c r="N17" s="47">
        <v>21562</v>
      </c>
      <c r="O17" s="47"/>
      <c r="P17" s="36">
        <f t="shared" si="1"/>
        <v>68396</v>
      </c>
      <c r="Q17" s="47">
        <v>31204</v>
      </c>
      <c r="R17" s="47">
        <v>37192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3729.4516129032259</v>
      </c>
      <c r="G18" s="77"/>
      <c r="H18" s="47">
        <v>2098.9032258064517</v>
      </c>
      <c r="I18" s="47"/>
      <c r="J18" s="48">
        <v>57.399254409106199</v>
      </c>
      <c r="K18" s="77"/>
      <c r="L18" s="36">
        <f t="shared" si="0"/>
        <v>39689</v>
      </c>
      <c r="M18" s="47">
        <v>21679</v>
      </c>
      <c r="N18" s="47">
        <v>18010</v>
      </c>
      <c r="O18" s="47"/>
      <c r="P18" s="36">
        <f t="shared" si="1"/>
        <v>66361</v>
      </c>
      <c r="Q18" s="47">
        <v>33395</v>
      </c>
      <c r="R18" s="47">
        <v>32966</v>
      </c>
    </row>
    <row r="19" spans="1:18" ht="11.25" customHeight="1" x14ac:dyDescent="0.2">
      <c r="A19" s="50" t="s">
        <v>61</v>
      </c>
      <c r="B19" s="47">
        <v>33</v>
      </c>
      <c r="C19" s="47"/>
      <c r="D19" s="47">
        <v>33</v>
      </c>
      <c r="E19" s="47"/>
      <c r="F19" s="78">
        <v>3698</v>
      </c>
      <c r="G19" s="47"/>
      <c r="H19" s="47">
        <v>2081</v>
      </c>
      <c r="I19" s="47"/>
      <c r="J19" s="48">
        <v>55.572381467459898</v>
      </c>
      <c r="K19" s="47"/>
      <c r="L19" s="36">
        <f t="shared" si="0"/>
        <v>37613</v>
      </c>
      <c r="M19" s="47">
        <v>23439</v>
      </c>
      <c r="N19" s="47">
        <v>14174</v>
      </c>
      <c r="O19" s="47"/>
      <c r="P19" s="36">
        <f t="shared" si="1"/>
        <v>61652</v>
      </c>
      <c r="Q19" s="47">
        <v>34781</v>
      </c>
      <c r="R19" s="47">
        <v>26871</v>
      </c>
    </row>
    <row r="20" spans="1:18" ht="11.25" customHeight="1" x14ac:dyDescent="0.2">
      <c r="A20" s="50" t="s">
        <v>48</v>
      </c>
      <c r="B20" s="47">
        <v>33</v>
      </c>
      <c r="C20" s="47"/>
      <c r="D20" s="47">
        <v>33</v>
      </c>
      <c r="E20" s="47"/>
      <c r="F20" s="47">
        <v>3582.7741935483873</v>
      </c>
      <c r="G20" s="47"/>
      <c r="H20" s="47">
        <v>2013.4193548387098</v>
      </c>
      <c r="I20" s="47"/>
      <c r="J20" s="48">
        <v>43.855005132083598</v>
      </c>
      <c r="K20" s="47"/>
      <c r="L20" s="36">
        <f t="shared" si="0"/>
        <v>30333</v>
      </c>
      <c r="M20" s="47">
        <v>15934</v>
      </c>
      <c r="N20" s="47">
        <v>14399</v>
      </c>
      <c r="O20" s="47"/>
      <c r="P20" s="36">
        <f t="shared" si="1"/>
        <v>48708</v>
      </c>
      <c r="Q20" s="47">
        <v>22920</v>
      </c>
      <c r="R20" s="47">
        <v>25788</v>
      </c>
    </row>
    <row r="21" spans="1:18" ht="11.25" customHeight="1" x14ac:dyDescent="0.2">
      <c r="A21" s="54" t="s">
        <v>60</v>
      </c>
      <c r="B21" s="51">
        <f>AVERAGE(B9:B20)</f>
        <v>33.833333333333336</v>
      </c>
      <c r="C21" s="53">
        <v>1</v>
      </c>
      <c r="D21" s="51">
        <f>AVERAGE(D9:D20)</f>
        <v>33.833333333333336</v>
      </c>
      <c r="E21" s="53">
        <v>1</v>
      </c>
      <c r="F21" s="51">
        <f>AVERAGE(F9:F20)</f>
        <v>3733.791858678956</v>
      </c>
      <c r="G21" s="53">
        <v>1</v>
      </c>
      <c r="H21" s="51">
        <f>AVERAGE(H9:H20)</f>
        <v>2101.7267665130566</v>
      </c>
      <c r="I21" s="53">
        <v>1</v>
      </c>
      <c r="J21" s="52">
        <v>54.904746424642902</v>
      </c>
      <c r="K21" s="51"/>
      <c r="L21" s="51">
        <f t="shared" si="0"/>
        <v>446610</v>
      </c>
      <c r="M21" s="51">
        <f>SUM(M9:M20)</f>
        <v>229403</v>
      </c>
      <c r="N21" s="51">
        <f>SUM(N9:N20)</f>
        <v>217207</v>
      </c>
      <c r="O21" s="51"/>
      <c r="P21" s="51">
        <f t="shared" si="1"/>
        <v>748204</v>
      </c>
      <c r="Q21" s="51">
        <f>SUM(Q9:Q20)</f>
        <v>356272</v>
      </c>
      <c r="R21" s="51">
        <f>SUM(R9:R20)</f>
        <v>391932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88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80">
        <v>34</v>
      </c>
      <c r="C9" s="47"/>
      <c r="D9" s="80">
        <v>34</v>
      </c>
      <c r="E9" s="47"/>
      <c r="F9" s="47">
        <v>3795.8387096774195</v>
      </c>
      <c r="G9" s="47"/>
      <c r="H9" s="47">
        <v>2094.516129032258</v>
      </c>
      <c r="I9" s="47"/>
      <c r="J9" s="48">
        <v>34.825063099659197</v>
      </c>
      <c r="K9" s="47"/>
      <c r="L9" s="47">
        <f t="shared" ref="L9:L21" si="0">SUM(M9:N9)</f>
        <v>25367</v>
      </c>
      <c r="M9" s="47">
        <v>14575</v>
      </c>
      <c r="N9" s="47">
        <v>10792</v>
      </c>
      <c r="O9" s="47"/>
      <c r="P9" s="47">
        <f t="shared" ref="P9:P21" si="1">SUM(Q9:R9)</f>
        <v>40979</v>
      </c>
      <c r="Q9" s="47">
        <v>20471</v>
      </c>
      <c r="R9" s="47">
        <v>20508</v>
      </c>
    </row>
    <row r="10" spans="1:18" ht="11.25" customHeight="1" x14ac:dyDescent="0.2">
      <c r="A10" s="50" t="s">
        <v>68</v>
      </c>
      <c r="B10" s="80">
        <v>34</v>
      </c>
      <c r="C10" s="47"/>
      <c r="D10" s="80">
        <v>34</v>
      </c>
      <c r="E10" s="47"/>
      <c r="F10" s="47">
        <v>3835</v>
      </c>
      <c r="G10" s="77"/>
      <c r="H10" s="47">
        <v>2118</v>
      </c>
      <c r="I10" s="47"/>
      <c r="J10" s="48">
        <v>42.8251584768242</v>
      </c>
      <c r="K10" s="77"/>
      <c r="L10" s="47">
        <f t="shared" si="0"/>
        <v>25987</v>
      </c>
      <c r="M10" s="47">
        <v>15099</v>
      </c>
      <c r="N10" s="47">
        <v>10888</v>
      </c>
      <c r="O10" s="47"/>
      <c r="P10" s="47">
        <f t="shared" si="1"/>
        <v>47628</v>
      </c>
      <c r="Q10" s="47">
        <v>24307</v>
      </c>
      <c r="R10" s="47">
        <v>23321</v>
      </c>
    </row>
    <row r="11" spans="1:18" ht="11.25" customHeight="1" x14ac:dyDescent="0.2">
      <c r="A11" s="50" t="s">
        <v>67</v>
      </c>
      <c r="B11" s="80">
        <v>34</v>
      </c>
      <c r="C11" s="47"/>
      <c r="D11" s="80">
        <v>34</v>
      </c>
      <c r="E11" s="47"/>
      <c r="F11" s="47">
        <v>3835</v>
      </c>
      <c r="G11" s="77"/>
      <c r="H11" s="47">
        <v>2118</v>
      </c>
      <c r="I11" s="47"/>
      <c r="J11" s="48">
        <v>44.916515960802499</v>
      </c>
      <c r="K11" s="77"/>
      <c r="L11" s="47">
        <f t="shared" si="0"/>
        <v>32264</v>
      </c>
      <c r="M11" s="47">
        <v>19026</v>
      </c>
      <c r="N11" s="47">
        <v>13238</v>
      </c>
      <c r="O11" s="47"/>
      <c r="P11" s="47">
        <f t="shared" si="1"/>
        <v>53399</v>
      </c>
      <c r="Q11" s="47">
        <v>28433</v>
      </c>
      <c r="R11" s="47">
        <v>24966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3828.1</v>
      </c>
      <c r="G12" s="77"/>
      <c r="H12" s="47">
        <v>2112.9</v>
      </c>
      <c r="I12" s="47"/>
      <c r="J12" s="48">
        <v>48.804890154384701</v>
      </c>
      <c r="K12" s="77"/>
      <c r="L12" s="47">
        <f t="shared" si="0"/>
        <v>31863</v>
      </c>
      <c r="M12" s="47">
        <v>16774</v>
      </c>
      <c r="N12" s="47">
        <v>15089</v>
      </c>
      <c r="O12" s="47"/>
      <c r="P12" s="47">
        <f t="shared" si="1"/>
        <v>56049</v>
      </c>
      <c r="Q12" s="47">
        <v>27365</v>
      </c>
      <c r="R12" s="47">
        <v>28684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3835</v>
      </c>
      <c r="G13" s="77"/>
      <c r="H13" s="47">
        <v>2118</v>
      </c>
      <c r="I13" s="47"/>
      <c r="J13" s="48">
        <v>55.980148883374703</v>
      </c>
      <c r="K13" s="77"/>
      <c r="L13" s="47">
        <f t="shared" si="0"/>
        <v>42122</v>
      </c>
      <c r="M13" s="47">
        <v>22398</v>
      </c>
      <c r="N13" s="47">
        <v>19724</v>
      </c>
      <c r="O13" s="47"/>
      <c r="P13" s="47">
        <f t="shared" si="1"/>
        <v>66552</v>
      </c>
      <c r="Q13" s="47">
        <v>32337</v>
      </c>
      <c r="R13" s="47">
        <v>34215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3835</v>
      </c>
      <c r="G14" s="77"/>
      <c r="H14" s="47">
        <v>2118</v>
      </c>
      <c r="I14" s="47"/>
      <c r="J14" s="48">
        <v>58.771838331160403</v>
      </c>
      <c r="K14" s="77"/>
      <c r="L14" s="47">
        <f t="shared" si="0"/>
        <v>43162</v>
      </c>
      <c r="M14" s="47">
        <v>22746</v>
      </c>
      <c r="N14" s="47">
        <v>20416</v>
      </c>
      <c r="O14" s="47"/>
      <c r="P14" s="47">
        <f t="shared" si="1"/>
        <v>67617</v>
      </c>
      <c r="Q14" s="47">
        <v>32968</v>
      </c>
      <c r="R14" s="47">
        <v>34649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3835</v>
      </c>
      <c r="G15" s="77"/>
      <c r="H15" s="47">
        <v>2118</v>
      </c>
      <c r="I15" s="47"/>
      <c r="J15" s="48">
        <v>59.954577953484502</v>
      </c>
      <c r="K15" s="77"/>
      <c r="L15" s="47">
        <f t="shared" si="0"/>
        <v>42732</v>
      </c>
      <c r="M15" s="47">
        <v>17351</v>
      </c>
      <c r="N15" s="47">
        <v>25381</v>
      </c>
      <c r="O15" s="47"/>
      <c r="P15" s="47">
        <f t="shared" si="1"/>
        <v>71277</v>
      </c>
      <c r="Q15" s="47">
        <v>28601</v>
      </c>
      <c r="R15" s="47">
        <v>42676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3824</v>
      </c>
      <c r="G16" s="77"/>
      <c r="H16" s="47">
        <v>2117</v>
      </c>
      <c r="I16" s="47"/>
      <c r="J16" s="48">
        <v>65.689533000404893</v>
      </c>
      <c r="K16" s="77"/>
      <c r="L16" s="47">
        <f t="shared" si="0"/>
        <v>46542</v>
      </c>
      <c r="M16" s="47">
        <v>18655</v>
      </c>
      <c r="N16" s="47">
        <v>27887</v>
      </c>
      <c r="O16" s="47"/>
      <c r="P16" s="47">
        <f t="shared" si="1"/>
        <v>77871</v>
      </c>
      <c r="Q16" s="47">
        <v>30775</v>
      </c>
      <c r="R16" s="47">
        <v>47096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3827</v>
      </c>
      <c r="G17" s="77"/>
      <c r="H17" s="47">
        <v>2117</v>
      </c>
      <c r="I17" s="47"/>
      <c r="J17" s="48">
        <v>59.805766048253602</v>
      </c>
      <c r="K17" s="77"/>
      <c r="L17" s="47">
        <f t="shared" si="0"/>
        <v>41121</v>
      </c>
      <c r="M17" s="47">
        <v>18093</v>
      </c>
      <c r="N17" s="47">
        <v>23028</v>
      </c>
      <c r="O17" s="47"/>
      <c r="P17" s="47">
        <f t="shared" si="1"/>
        <v>68663</v>
      </c>
      <c r="Q17" s="47">
        <v>27981</v>
      </c>
      <c r="R17" s="47">
        <v>40682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3827</v>
      </c>
      <c r="G18" s="77"/>
      <c r="H18" s="47">
        <v>2117</v>
      </c>
      <c r="I18" s="47"/>
      <c r="J18" s="48">
        <v>52.476040358404198</v>
      </c>
      <c r="K18" s="77"/>
      <c r="L18" s="47">
        <f t="shared" si="0"/>
        <v>37010</v>
      </c>
      <c r="M18" s="47">
        <v>19347</v>
      </c>
      <c r="N18" s="47">
        <v>17663</v>
      </c>
      <c r="O18" s="47"/>
      <c r="P18" s="47">
        <f t="shared" si="1"/>
        <v>62256</v>
      </c>
      <c r="Q18" s="47">
        <v>30506</v>
      </c>
      <c r="R18" s="47">
        <v>31750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3827</v>
      </c>
      <c r="G19" s="47"/>
      <c r="H19" s="47">
        <v>2117</v>
      </c>
      <c r="I19" s="47"/>
      <c r="J19" s="48">
        <v>52.844699939029702</v>
      </c>
      <c r="K19" s="47"/>
      <c r="L19" s="47">
        <f t="shared" si="0"/>
        <v>36670</v>
      </c>
      <c r="M19" s="47">
        <v>22633</v>
      </c>
      <c r="N19" s="47">
        <v>14037</v>
      </c>
      <c r="O19" s="47"/>
      <c r="P19" s="47">
        <f t="shared" si="1"/>
        <v>60671</v>
      </c>
      <c r="Q19" s="47">
        <v>34839</v>
      </c>
      <c r="R19" s="47">
        <v>25832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3759.5806451612902</v>
      </c>
      <c r="G20" s="47"/>
      <c r="H20" s="47">
        <v>2088.0645161290322</v>
      </c>
      <c r="I20" s="47"/>
      <c r="J20" s="48">
        <v>44.466181025680598</v>
      </c>
      <c r="K20" s="47"/>
      <c r="L20" s="47">
        <f t="shared" si="0"/>
        <v>32514</v>
      </c>
      <c r="M20" s="47">
        <v>18784</v>
      </c>
      <c r="N20" s="47">
        <v>13730</v>
      </c>
      <c r="O20" s="47"/>
      <c r="P20" s="47">
        <f t="shared" si="1"/>
        <v>51824</v>
      </c>
      <c r="Q20" s="47">
        <v>26956</v>
      </c>
      <c r="R20" s="47">
        <v>24868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34</v>
      </c>
      <c r="E21" s="53">
        <v>1</v>
      </c>
      <c r="F21" s="51">
        <f>AVERAGE(F9:F20)</f>
        <v>3821.9599462365591</v>
      </c>
      <c r="G21" s="53">
        <v>1</v>
      </c>
      <c r="H21" s="51">
        <f>AVERAGE(H9:H20)</f>
        <v>2112.7900537634409</v>
      </c>
      <c r="I21" s="53">
        <v>1</v>
      </c>
      <c r="J21" s="52">
        <v>51.815508063443801</v>
      </c>
      <c r="K21" s="51"/>
      <c r="L21" s="51">
        <f t="shared" si="0"/>
        <v>437354</v>
      </c>
      <c r="M21" s="51">
        <f>SUM(M9:M20)</f>
        <v>225481</v>
      </c>
      <c r="N21" s="51">
        <f>SUM(N9:N20)</f>
        <v>211873</v>
      </c>
      <c r="O21" s="51"/>
      <c r="P21" s="51">
        <f t="shared" si="1"/>
        <v>724786</v>
      </c>
      <c r="Q21" s="51">
        <f>SUM(Q9:Q20)</f>
        <v>345539</v>
      </c>
      <c r="R21" s="51">
        <f>SUM(R9:R20)</f>
        <v>379247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89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80">
        <v>33</v>
      </c>
      <c r="C9" s="47"/>
      <c r="D9" s="80">
        <v>33</v>
      </c>
      <c r="E9" s="47"/>
      <c r="F9" s="47">
        <v>3563.2903225806454</v>
      </c>
      <c r="G9" s="47"/>
      <c r="H9" s="47">
        <v>1967.8709677419354</v>
      </c>
      <c r="I9" s="47"/>
      <c r="J9" s="48">
        <v>44.848907316543198</v>
      </c>
      <c r="K9" s="47"/>
      <c r="L9" s="47">
        <f t="shared" ref="L9:L21" si="0">SUM(M9:N9)</f>
        <v>26228</v>
      </c>
      <c r="M9" s="47">
        <v>15681</v>
      </c>
      <c r="N9" s="47">
        <v>10547</v>
      </c>
      <c r="O9" s="47"/>
      <c r="P9" s="47">
        <f t="shared" ref="P9:P21" si="1">SUM(Q9:R9)</f>
        <v>49541</v>
      </c>
      <c r="Q9" s="47">
        <v>26429</v>
      </c>
      <c r="R9" s="47">
        <v>23112</v>
      </c>
    </row>
    <row r="10" spans="1:18" ht="11.25" customHeight="1" x14ac:dyDescent="0.2">
      <c r="A10" s="50" t="s">
        <v>68</v>
      </c>
      <c r="B10" s="80">
        <v>33</v>
      </c>
      <c r="C10" s="47"/>
      <c r="D10" s="80">
        <v>33</v>
      </c>
      <c r="E10" s="47"/>
      <c r="F10" s="47">
        <v>3655</v>
      </c>
      <c r="G10" s="77"/>
      <c r="H10" s="47">
        <v>2019</v>
      </c>
      <c r="I10" s="47"/>
      <c r="J10" s="48">
        <v>41.617158491303499</v>
      </c>
      <c r="K10" s="77"/>
      <c r="L10" s="47">
        <f t="shared" si="0"/>
        <v>25713</v>
      </c>
      <c r="M10" s="47">
        <v>15024</v>
      </c>
      <c r="N10" s="47">
        <v>10689</v>
      </c>
      <c r="O10" s="47"/>
      <c r="P10" s="47">
        <f t="shared" si="1"/>
        <v>42591</v>
      </c>
      <c r="Q10" s="47">
        <v>22608</v>
      </c>
      <c r="R10" s="47">
        <v>19983</v>
      </c>
    </row>
    <row r="11" spans="1:18" ht="11.25" customHeight="1" x14ac:dyDescent="0.2">
      <c r="A11" s="50" t="s">
        <v>67</v>
      </c>
      <c r="B11" s="80">
        <v>33</v>
      </c>
      <c r="C11" s="47"/>
      <c r="D11" s="80">
        <v>33</v>
      </c>
      <c r="E11" s="47"/>
      <c r="F11" s="47">
        <v>3655</v>
      </c>
      <c r="G11" s="77"/>
      <c r="H11" s="47">
        <v>2019</v>
      </c>
      <c r="I11" s="47"/>
      <c r="J11" s="48">
        <v>47.4312695821014</v>
      </c>
      <c r="K11" s="77"/>
      <c r="L11" s="47">
        <f t="shared" si="0"/>
        <v>30954</v>
      </c>
      <c r="M11" s="47">
        <v>18171</v>
      </c>
      <c r="N11" s="47">
        <v>12783</v>
      </c>
      <c r="O11" s="47"/>
      <c r="P11" s="47">
        <f t="shared" si="1"/>
        <v>53742</v>
      </c>
      <c r="Q11" s="47">
        <v>28986</v>
      </c>
      <c r="R11" s="47">
        <v>24756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3745</v>
      </c>
      <c r="G12" s="77"/>
      <c r="H12" s="47">
        <v>2068.5</v>
      </c>
      <c r="I12" s="47"/>
      <c r="J12" s="48">
        <v>47.944815309301298</v>
      </c>
      <c r="K12" s="77"/>
      <c r="L12" s="47">
        <f t="shared" si="0"/>
        <v>32315</v>
      </c>
      <c r="M12" s="47">
        <v>16860</v>
      </c>
      <c r="N12" s="47">
        <v>15455</v>
      </c>
      <c r="O12" s="47"/>
      <c r="P12" s="47">
        <f t="shared" si="1"/>
        <v>53866</v>
      </c>
      <c r="Q12" s="47">
        <v>26085</v>
      </c>
      <c r="R12" s="47">
        <v>27781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3835</v>
      </c>
      <c r="G13" s="77"/>
      <c r="H13" s="47">
        <v>2118</v>
      </c>
      <c r="I13" s="47"/>
      <c r="J13" s="48">
        <v>55.864911469066698</v>
      </c>
      <c r="K13" s="77"/>
      <c r="L13" s="47">
        <f t="shared" si="0"/>
        <v>37360</v>
      </c>
      <c r="M13" s="47">
        <v>20424</v>
      </c>
      <c r="N13" s="47">
        <v>16936</v>
      </c>
      <c r="O13" s="47"/>
      <c r="P13" s="47">
        <f t="shared" si="1"/>
        <v>66415</v>
      </c>
      <c r="Q13" s="47">
        <v>32254</v>
      </c>
      <c r="R13" s="47">
        <v>34161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3835</v>
      </c>
      <c r="G14" s="77"/>
      <c r="H14" s="47">
        <v>2118</v>
      </c>
      <c r="I14" s="47"/>
      <c r="J14" s="48">
        <v>60.733594089526299</v>
      </c>
      <c r="K14" s="77"/>
      <c r="L14" s="47">
        <f t="shared" si="0"/>
        <v>42579</v>
      </c>
      <c r="M14" s="47">
        <v>21432</v>
      </c>
      <c r="N14" s="47">
        <v>21147</v>
      </c>
      <c r="O14" s="47"/>
      <c r="P14" s="47">
        <f t="shared" si="1"/>
        <v>69874</v>
      </c>
      <c r="Q14" s="47">
        <v>33662</v>
      </c>
      <c r="R14" s="47">
        <v>36212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3835</v>
      </c>
      <c r="G15" s="77"/>
      <c r="H15" s="47">
        <v>2118</v>
      </c>
      <c r="I15" s="47"/>
      <c r="J15" s="48">
        <v>65.851032510409198</v>
      </c>
      <c r="K15" s="77"/>
      <c r="L15" s="47">
        <f t="shared" si="0"/>
        <v>41826</v>
      </c>
      <c r="M15" s="47">
        <v>17696</v>
      </c>
      <c r="N15" s="47">
        <v>24130</v>
      </c>
      <c r="O15" s="47"/>
      <c r="P15" s="47">
        <f t="shared" si="1"/>
        <v>78287</v>
      </c>
      <c r="Q15" s="47">
        <v>31735</v>
      </c>
      <c r="R15" s="47">
        <v>46552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3835</v>
      </c>
      <c r="G16" s="77"/>
      <c r="H16" s="47">
        <v>2118</v>
      </c>
      <c r="I16" s="47"/>
      <c r="J16" s="48">
        <v>63.848256718677703</v>
      </c>
      <c r="K16" s="77"/>
      <c r="L16" s="47">
        <f t="shared" si="0"/>
        <v>44706</v>
      </c>
      <c r="M16" s="47">
        <v>18777</v>
      </c>
      <c r="N16" s="47">
        <v>25929</v>
      </c>
      <c r="O16" s="47"/>
      <c r="P16" s="47">
        <f t="shared" si="1"/>
        <v>75906</v>
      </c>
      <c r="Q16" s="47">
        <v>30712</v>
      </c>
      <c r="R16" s="47">
        <v>45194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3835</v>
      </c>
      <c r="G17" s="77"/>
      <c r="H17" s="47">
        <v>2118</v>
      </c>
      <c r="I17" s="47"/>
      <c r="J17" s="48">
        <v>60.7918296392873</v>
      </c>
      <c r="K17" s="77"/>
      <c r="L17" s="47">
        <f t="shared" si="0"/>
        <v>40440</v>
      </c>
      <c r="M17" s="47">
        <v>20856</v>
      </c>
      <c r="N17" s="47">
        <v>19584</v>
      </c>
      <c r="O17" s="47"/>
      <c r="P17" s="47">
        <f t="shared" si="1"/>
        <v>69941</v>
      </c>
      <c r="Q17" s="47">
        <v>33843</v>
      </c>
      <c r="R17" s="47">
        <v>36098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3835</v>
      </c>
      <c r="G18" s="77"/>
      <c r="H18" s="47">
        <v>2118</v>
      </c>
      <c r="I18" s="47"/>
      <c r="J18" s="48">
        <v>55.688270177061902</v>
      </c>
      <c r="K18" s="77"/>
      <c r="L18" s="47">
        <f t="shared" si="0"/>
        <v>36335</v>
      </c>
      <c r="M18" s="47">
        <v>20219</v>
      </c>
      <c r="N18" s="47">
        <v>16116</v>
      </c>
      <c r="O18" s="47"/>
      <c r="P18" s="47">
        <f t="shared" si="1"/>
        <v>66205</v>
      </c>
      <c r="Q18" s="47">
        <v>34062</v>
      </c>
      <c r="R18" s="47">
        <v>32143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3835</v>
      </c>
      <c r="G19" s="47"/>
      <c r="H19" s="47">
        <v>2118</v>
      </c>
      <c r="I19" s="47"/>
      <c r="J19" s="48">
        <v>46.968274663189902</v>
      </c>
      <c r="K19" s="47"/>
      <c r="L19" s="47">
        <f t="shared" si="0"/>
        <v>32568</v>
      </c>
      <c r="M19" s="47">
        <v>20718</v>
      </c>
      <c r="N19" s="47">
        <v>11850</v>
      </c>
      <c r="O19" s="47"/>
      <c r="P19" s="47">
        <f t="shared" si="1"/>
        <v>54037</v>
      </c>
      <c r="Q19" s="47">
        <v>30467</v>
      </c>
      <c r="R19" s="47">
        <v>23570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3769.5483870967741</v>
      </c>
      <c r="G20" s="47"/>
      <c r="H20" s="47">
        <v>2081.8064516129034</v>
      </c>
      <c r="I20" s="47"/>
      <c r="J20" s="48">
        <v>40.222153761895001</v>
      </c>
      <c r="K20" s="47"/>
      <c r="L20" s="47">
        <f t="shared" si="0"/>
        <v>29503</v>
      </c>
      <c r="M20" s="47">
        <v>17272</v>
      </c>
      <c r="N20" s="47">
        <v>12231</v>
      </c>
      <c r="O20" s="47"/>
      <c r="P20" s="47">
        <f t="shared" si="1"/>
        <v>47002</v>
      </c>
      <c r="Q20" s="47">
        <v>24922</v>
      </c>
      <c r="R20" s="47">
        <v>22080</v>
      </c>
    </row>
    <row r="21" spans="1:18" ht="11.25" customHeight="1" x14ac:dyDescent="0.2">
      <c r="A21" s="54" t="s">
        <v>60</v>
      </c>
      <c r="B21" s="51">
        <f>AVERAGE(B9:B20)</f>
        <v>33.75</v>
      </c>
      <c r="C21" s="53">
        <v>1</v>
      </c>
      <c r="D21" s="51">
        <f>AVERAGE(D9:D20)</f>
        <v>33.75</v>
      </c>
      <c r="E21" s="53">
        <v>1</v>
      </c>
      <c r="F21" s="51">
        <v>3769.8712328767124</v>
      </c>
      <c r="G21" s="53">
        <v>1</v>
      </c>
      <c r="H21" s="51">
        <f>AVERAGE(H9:H20)</f>
        <v>2081.8481182795699</v>
      </c>
      <c r="I21" s="53">
        <v>1</v>
      </c>
      <c r="J21" s="52">
        <v>52.863765558650698</v>
      </c>
      <c r="K21" s="51"/>
      <c r="L21" s="51">
        <f t="shared" si="0"/>
        <v>420527</v>
      </c>
      <c r="M21" s="51">
        <f>SUM(M9:M20)</f>
        <v>223130</v>
      </c>
      <c r="N21" s="51">
        <f>SUM(N9:N20)</f>
        <v>197397</v>
      </c>
      <c r="O21" s="51"/>
      <c r="P21" s="51">
        <f t="shared" si="1"/>
        <v>727407</v>
      </c>
      <c r="Q21" s="51">
        <f>SUM(Q9:Q20)</f>
        <v>355765</v>
      </c>
      <c r="R21" s="51">
        <f>SUM(R9:R20)</f>
        <v>371642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90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3692.7096774193546</v>
      </c>
      <c r="G9" s="47"/>
      <c r="H9" s="47">
        <v>2049.6451612903224</v>
      </c>
      <c r="I9" s="47"/>
      <c r="J9" s="48">
        <v>35.394063280745002</v>
      </c>
      <c r="K9" s="47"/>
      <c r="L9" s="47">
        <f t="shared" ref="L9:L20" si="0">SUM(M9:N9)</f>
        <v>23992</v>
      </c>
      <c r="M9" s="47">
        <v>14171</v>
      </c>
      <c r="N9" s="47">
        <v>9821</v>
      </c>
      <c r="O9" s="47"/>
      <c r="P9" s="47">
        <f t="shared" ref="P9:P20" si="1">SUM(Q9:R9)</f>
        <v>40517</v>
      </c>
      <c r="Q9" s="47">
        <v>21215</v>
      </c>
      <c r="R9" s="47">
        <v>19302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3712</v>
      </c>
      <c r="G10" s="77"/>
      <c r="H10" s="47">
        <v>2061</v>
      </c>
      <c r="I10" s="47"/>
      <c r="J10" s="48">
        <v>39.8447121305419</v>
      </c>
      <c r="K10" s="77"/>
      <c r="L10" s="47">
        <f t="shared" si="0"/>
        <v>24722</v>
      </c>
      <c r="M10" s="47">
        <v>13494</v>
      </c>
      <c r="N10" s="47">
        <v>11228</v>
      </c>
      <c r="O10" s="47"/>
      <c r="P10" s="47">
        <f t="shared" si="1"/>
        <v>41413</v>
      </c>
      <c r="Q10" s="47">
        <v>20899</v>
      </c>
      <c r="R10" s="47">
        <v>20514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3712</v>
      </c>
      <c r="G11" s="77"/>
      <c r="H11" s="47">
        <v>2061</v>
      </c>
      <c r="I11" s="47"/>
      <c r="J11" s="48">
        <v>43.525792547274698</v>
      </c>
      <c r="K11" s="77"/>
      <c r="L11" s="47">
        <f t="shared" si="0"/>
        <v>30056</v>
      </c>
      <c r="M11" s="47">
        <v>16313</v>
      </c>
      <c r="N11" s="47">
        <v>13743</v>
      </c>
      <c r="O11" s="47"/>
      <c r="P11" s="47">
        <f t="shared" si="1"/>
        <v>50086</v>
      </c>
      <c r="Q11" s="47">
        <v>25251</v>
      </c>
      <c r="R11" s="47">
        <v>24835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3712</v>
      </c>
      <c r="G12" s="77"/>
      <c r="H12" s="47">
        <v>2061</v>
      </c>
      <c r="I12" s="47"/>
      <c r="J12" s="48">
        <v>51.275143678160902</v>
      </c>
      <c r="K12" s="77"/>
      <c r="L12" s="47">
        <f t="shared" si="0"/>
        <v>31742</v>
      </c>
      <c r="M12" s="47">
        <v>16797</v>
      </c>
      <c r="N12" s="47">
        <v>14945</v>
      </c>
      <c r="O12" s="47"/>
      <c r="P12" s="47">
        <f t="shared" si="1"/>
        <v>57100</v>
      </c>
      <c r="Q12" s="47">
        <v>26008</v>
      </c>
      <c r="R12" s="47">
        <v>31092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3712</v>
      </c>
      <c r="G13" s="77"/>
      <c r="H13" s="47">
        <v>2061</v>
      </c>
      <c r="I13" s="47"/>
      <c r="J13" s="48">
        <v>55.084642658509502</v>
      </c>
      <c r="K13" s="77"/>
      <c r="L13" s="47">
        <f t="shared" si="0"/>
        <v>37279</v>
      </c>
      <c r="M13" s="47">
        <v>19192</v>
      </c>
      <c r="N13" s="47">
        <v>18087</v>
      </c>
      <c r="O13" s="47"/>
      <c r="P13" s="47">
        <f t="shared" si="1"/>
        <v>63387</v>
      </c>
      <c r="Q13" s="47">
        <v>29851</v>
      </c>
      <c r="R13" s="47">
        <v>33536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3712</v>
      </c>
      <c r="G14" s="77"/>
      <c r="H14" s="47">
        <v>2061</v>
      </c>
      <c r="I14" s="47"/>
      <c r="J14" s="48">
        <v>61.680136494252899</v>
      </c>
      <c r="K14" s="77"/>
      <c r="L14" s="47">
        <f t="shared" si="0"/>
        <v>41776</v>
      </c>
      <c r="M14" s="47">
        <v>22294</v>
      </c>
      <c r="N14" s="47">
        <v>19482</v>
      </c>
      <c r="O14" s="47"/>
      <c r="P14" s="47">
        <f t="shared" si="1"/>
        <v>68687</v>
      </c>
      <c r="Q14" s="47">
        <v>33208</v>
      </c>
      <c r="R14" s="47">
        <v>35479</v>
      </c>
    </row>
    <row r="15" spans="1:18" ht="11.25" customHeight="1" x14ac:dyDescent="0.2">
      <c r="A15" s="50" t="s">
        <v>64</v>
      </c>
      <c r="B15" s="47">
        <v>33</v>
      </c>
      <c r="C15" s="47"/>
      <c r="D15" s="47">
        <v>33</v>
      </c>
      <c r="E15" s="47"/>
      <c r="F15" s="47">
        <v>3498.1612903225805</v>
      </c>
      <c r="G15" s="77"/>
      <c r="H15" s="47">
        <v>1921.1290322580646</v>
      </c>
      <c r="I15" s="47"/>
      <c r="J15" s="48">
        <v>66.069732486190901</v>
      </c>
      <c r="K15" s="77"/>
      <c r="L15" s="47">
        <f t="shared" si="0"/>
        <v>43580</v>
      </c>
      <c r="M15" s="47">
        <v>18955</v>
      </c>
      <c r="N15" s="47">
        <v>24625</v>
      </c>
      <c r="O15" s="47"/>
      <c r="P15" s="47">
        <f t="shared" si="1"/>
        <v>71648</v>
      </c>
      <c r="Q15" s="47">
        <v>29865</v>
      </c>
      <c r="R15" s="47">
        <v>41783</v>
      </c>
    </row>
    <row r="16" spans="1:18" ht="11.25" customHeight="1" x14ac:dyDescent="0.2">
      <c r="A16" s="50" t="s">
        <v>63</v>
      </c>
      <c r="B16" s="47">
        <v>33</v>
      </c>
      <c r="C16" s="47"/>
      <c r="D16" s="47">
        <v>33</v>
      </c>
      <c r="E16" s="47"/>
      <c r="F16" s="47">
        <v>3653</v>
      </c>
      <c r="G16" s="77"/>
      <c r="H16" s="47">
        <v>2021</v>
      </c>
      <c r="I16" s="47"/>
      <c r="J16" s="48">
        <v>70.550056074106095</v>
      </c>
      <c r="K16" s="77"/>
      <c r="L16" s="47">
        <f t="shared" si="0"/>
        <v>48053</v>
      </c>
      <c r="M16" s="47">
        <v>20104</v>
      </c>
      <c r="N16" s="47">
        <v>27949</v>
      </c>
      <c r="O16" s="47"/>
      <c r="P16" s="47">
        <f t="shared" si="1"/>
        <v>79893</v>
      </c>
      <c r="Q16" s="47">
        <v>30475</v>
      </c>
      <c r="R16" s="47">
        <v>49418</v>
      </c>
    </row>
    <row r="17" spans="1:18" ht="11.25" customHeight="1" x14ac:dyDescent="0.2">
      <c r="A17" s="50" t="s">
        <v>62</v>
      </c>
      <c r="B17" s="47">
        <v>33</v>
      </c>
      <c r="C17" s="47"/>
      <c r="D17" s="47">
        <v>33</v>
      </c>
      <c r="E17" s="47"/>
      <c r="F17" s="47">
        <v>3653</v>
      </c>
      <c r="G17" s="77"/>
      <c r="H17" s="47">
        <v>2021</v>
      </c>
      <c r="I17" s="47"/>
      <c r="J17" s="48">
        <v>62.275755087142997</v>
      </c>
      <c r="K17" s="77"/>
      <c r="L17" s="47">
        <f t="shared" si="0"/>
        <v>41107</v>
      </c>
      <c r="M17" s="47">
        <v>20730</v>
      </c>
      <c r="N17" s="47">
        <v>20377</v>
      </c>
      <c r="O17" s="47"/>
      <c r="P17" s="47">
        <f t="shared" si="1"/>
        <v>68248</v>
      </c>
      <c r="Q17" s="47">
        <v>31520</v>
      </c>
      <c r="R17" s="47">
        <v>36728</v>
      </c>
    </row>
    <row r="18" spans="1:18" ht="11.25" customHeight="1" x14ac:dyDescent="0.2">
      <c r="A18" s="50" t="s">
        <v>30</v>
      </c>
      <c r="B18" s="47">
        <v>33</v>
      </c>
      <c r="C18" s="47"/>
      <c r="D18" s="47">
        <v>33</v>
      </c>
      <c r="E18" s="47"/>
      <c r="F18" s="47">
        <v>3653</v>
      </c>
      <c r="G18" s="77"/>
      <c r="H18" s="47">
        <v>2021</v>
      </c>
      <c r="I18" s="47"/>
      <c r="J18" s="48">
        <v>54.7521701120599</v>
      </c>
      <c r="K18" s="77"/>
      <c r="L18" s="47">
        <f t="shared" si="0"/>
        <v>37113</v>
      </c>
      <c r="M18" s="47">
        <v>20373</v>
      </c>
      <c r="N18" s="47">
        <v>16740</v>
      </c>
      <c r="O18" s="47"/>
      <c r="P18" s="47">
        <f t="shared" si="1"/>
        <v>62003</v>
      </c>
      <c r="Q18" s="47">
        <v>31041</v>
      </c>
      <c r="R18" s="47">
        <v>30962</v>
      </c>
    </row>
    <row r="19" spans="1:18" ht="11.25" customHeight="1" x14ac:dyDescent="0.2">
      <c r="A19" s="50" t="s">
        <v>61</v>
      </c>
      <c r="B19" s="47">
        <v>33</v>
      </c>
      <c r="C19" s="47"/>
      <c r="D19" s="47">
        <v>33</v>
      </c>
      <c r="E19" s="47"/>
      <c r="F19" s="78">
        <v>3641.2</v>
      </c>
      <c r="G19" s="47"/>
      <c r="H19" s="47">
        <v>2010.8</v>
      </c>
      <c r="I19" s="47"/>
      <c r="J19" s="48">
        <v>53.318503057600097</v>
      </c>
      <c r="K19" s="47"/>
      <c r="L19" s="47">
        <f t="shared" si="0"/>
        <v>34122</v>
      </c>
      <c r="M19" s="47">
        <v>21616</v>
      </c>
      <c r="N19" s="47">
        <v>12506</v>
      </c>
      <c r="O19" s="47"/>
      <c r="P19" s="47">
        <f t="shared" si="1"/>
        <v>58243</v>
      </c>
      <c r="Q19" s="47">
        <v>33089</v>
      </c>
      <c r="R19" s="47">
        <v>25154</v>
      </c>
    </row>
    <row r="20" spans="1:18" ht="11.25" customHeight="1" x14ac:dyDescent="0.2">
      <c r="A20" s="50" t="s">
        <v>48</v>
      </c>
      <c r="B20" s="47">
        <v>33</v>
      </c>
      <c r="C20" s="47"/>
      <c r="D20" s="47">
        <v>33</v>
      </c>
      <c r="E20" s="47"/>
      <c r="F20" s="47">
        <v>3610.4193548387098</v>
      </c>
      <c r="G20" s="47"/>
      <c r="H20" s="47">
        <v>1994.6129032258063</v>
      </c>
      <c r="I20" s="47"/>
      <c r="J20" s="48">
        <v>45.218587779098101</v>
      </c>
      <c r="K20" s="47"/>
      <c r="L20" s="47">
        <f t="shared" si="0"/>
        <v>31157</v>
      </c>
      <c r="M20" s="47">
        <v>18495</v>
      </c>
      <c r="N20" s="47">
        <v>12662</v>
      </c>
      <c r="O20" s="47"/>
      <c r="P20" s="47">
        <f t="shared" si="1"/>
        <v>50610</v>
      </c>
      <c r="Q20" s="47">
        <v>27737</v>
      </c>
      <c r="R20" s="47">
        <v>22873</v>
      </c>
    </row>
    <row r="21" spans="1:18" ht="11.25" customHeight="1" x14ac:dyDescent="0.2">
      <c r="A21" s="54" t="s">
        <v>60</v>
      </c>
      <c r="B21" s="51">
        <f>AVERAGE(B9:B20)</f>
        <v>33.5</v>
      </c>
      <c r="C21" s="53">
        <v>1</v>
      </c>
      <c r="D21" s="51">
        <f>AVERAGE(D9:D20)</f>
        <v>33.5</v>
      </c>
      <c r="E21" s="53">
        <v>1</v>
      </c>
      <c r="F21" s="51">
        <f>AVERAGE(F9:F20)</f>
        <v>3663.4575268817207</v>
      </c>
      <c r="G21" s="53">
        <v>1</v>
      </c>
      <c r="H21" s="51">
        <v>2028</v>
      </c>
      <c r="I21" s="53">
        <v>1</v>
      </c>
      <c r="J21" s="52">
        <v>53.2431231637336</v>
      </c>
      <c r="K21" s="51"/>
      <c r="L21" s="51">
        <f>SUM(L9:L20)</f>
        <v>424699</v>
      </c>
      <c r="M21" s="51">
        <f>SUM(M9:M20)</f>
        <v>222534</v>
      </c>
      <c r="N21" s="51">
        <f>SUM(N9:N20)</f>
        <v>202165</v>
      </c>
      <c r="O21" s="51"/>
      <c r="P21" s="51">
        <f>SUM(P9:P20)</f>
        <v>711835</v>
      </c>
      <c r="Q21" s="51">
        <f>SUM(Q9:Q20)</f>
        <v>340159</v>
      </c>
      <c r="R21" s="51">
        <f>SUM(R9:R20)</f>
        <v>371676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91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35</v>
      </c>
      <c r="C9" s="47"/>
      <c r="D9" s="47">
        <v>35</v>
      </c>
      <c r="E9" s="47"/>
      <c r="F9" s="47">
        <v>3678.1290322580644</v>
      </c>
      <c r="G9" s="47"/>
      <c r="H9" s="47">
        <v>2035.3225806451612</v>
      </c>
      <c r="I9" s="47"/>
      <c r="J9" s="48">
        <v>40.169440985073102</v>
      </c>
      <c r="K9" s="47"/>
      <c r="L9" s="47">
        <f t="shared" ref="L9:L20" si="0">SUM(M9:N9)</f>
        <v>25105</v>
      </c>
      <c r="M9" s="47">
        <v>13932</v>
      </c>
      <c r="N9" s="47">
        <v>11173</v>
      </c>
      <c r="O9" s="47"/>
      <c r="P9" s="47">
        <f t="shared" ref="P9:P20" si="1">SUM(Q9:R9)</f>
        <v>45802</v>
      </c>
      <c r="Q9" s="47">
        <v>23386</v>
      </c>
      <c r="R9" s="47">
        <v>22416</v>
      </c>
    </row>
    <row r="10" spans="1:18" ht="11.25" customHeight="1" x14ac:dyDescent="0.2">
      <c r="A10" s="50" t="s">
        <v>68</v>
      </c>
      <c r="B10" s="47">
        <v>35</v>
      </c>
      <c r="C10" s="47"/>
      <c r="D10" s="47">
        <v>35</v>
      </c>
      <c r="E10" s="47"/>
      <c r="F10" s="47">
        <v>3739</v>
      </c>
      <c r="G10" s="77"/>
      <c r="H10" s="47">
        <v>2075</v>
      </c>
      <c r="I10" s="47"/>
      <c r="J10" s="48">
        <v>38.797615863676299</v>
      </c>
      <c r="K10" s="77"/>
      <c r="L10" s="47">
        <f t="shared" si="0"/>
        <v>23345</v>
      </c>
      <c r="M10" s="47">
        <v>12392</v>
      </c>
      <c r="N10" s="47">
        <v>10953</v>
      </c>
      <c r="O10" s="47"/>
      <c r="P10" s="47">
        <f t="shared" si="1"/>
        <v>40618</v>
      </c>
      <c r="Q10" s="47">
        <v>19744</v>
      </c>
      <c r="R10" s="47">
        <v>20874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3697.3548387096776</v>
      </c>
      <c r="G11" s="77"/>
      <c r="H11" s="47">
        <v>2049.8709677419356</v>
      </c>
      <c r="I11" s="47"/>
      <c r="J11" s="48">
        <v>47.601598352789303</v>
      </c>
      <c r="K11" s="77"/>
      <c r="L11" s="47">
        <f t="shared" si="0"/>
        <v>29800</v>
      </c>
      <c r="M11" s="47">
        <v>16610</v>
      </c>
      <c r="N11" s="47">
        <v>13190</v>
      </c>
      <c r="O11" s="47"/>
      <c r="P11" s="47">
        <f t="shared" si="1"/>
        <v>54560</v>
      </c>
      <c r="Q11" s="47">
        <v>27269</v>
      </c>
      <c r="R11" s="47">
        <v>27291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3707</v>
      </c>
      <c r="G12" s="77"/>
      <c r="H12" s="47">
        <v>2057</v>
      </c>
      <c r="I12" s="47"/>
      <c r="J12" s="48">
        <v>52.7110871324521</v>
      </c>
      <c r="K12" s="77"/>
      <c r="L12" s="47">
        <f t="shared" si="0"/>
        <v>30816</v>
      </c>
      <c r="M12" s="47">
        <v>16125</v>
      </c>
      <c r="N12" s="47">
        <v>14691</v>
      </c>
      <c r="O12" s="47"/>
      <c r="P12" s="47">
        <f t="shared" si="1"/>
        <v>58620</v>
      </c>
      <c r="Q12" s="47">
        <v>27339</v>
      </c>
      <c r="R12" s="47">
        <v>31281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3712</v>
      </c>
      <c r="G13" s="77"/>
      <c r="H13" s="47">
        <v>2060</v>
      </c>
      <c r="I13" s="47"/>
      <c r="J13" s="48">
        <v>62.194973581757502</v>
      </c>
      <c r="K13" s="77"/>
      <c r="L13" s="47">
        <f t="shared" si="0"/>
        <v>34536</v>
      </c>
      <c r="M13" s="47">
        <v>17971</v>
      </c>
      <c r="N13" s="47">
        <v>16565</v>
      </c>
      <c r="O13" s="47"/>
      <c r="P13" s="47">
        <f t="shared" si="1"/>
        <v>71569</v>
      </c>
      <c r="Q13" s="47">
        <v>33193</v>
      </c>
      <c r="R13" s="47">
        <v>38376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3712</v>
      </c>
      <c r="G14" s="77"/>
      <c r="H14" s="47">
        <v>2060</v>
      </c>
      <c r="I14" s="47"/>
      <c r="J14" s="48">
        <v>58.995150862069003</v>
      </c>
      <c r="K14" s="77"/>
      <c r="L14" s="47">
        <f t="shared" si="0"/>
        <v>38050</v>
      </c>
      <c r="M14" s="47">
        <v>20365</v>
      </c>
      <c r="N14" s="47">
        <v>17685</v>
      </c>
      <c r="O14" s="47"/>
      <c r="P14" s="47">
        <f t="shared" si="1"/>
        <v>65697</v>
      </c>
      <c r="Q14" s="47">
        <v>32947</v>
      </c>
      <c r="R14" s="47">
        <v>32750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3712</v>
      </c>
      <c r="G15" s="77"/>
      <c r="H15" s="47">
        <v>2060</v>
      </c>
      <c r="I15" s="47"/>
      <c r="J15" s="48">
        <v>59.996350111234698</v>
      </c>
      <c r="K15" s="77"/>
      <c r="L15" s="47">
        <f t="shared" si="0"/>
        <v>39578</v>
      </c>
      <c r="M15" s="47">
        <v>15933</v>
      </c>
      <c r="N15" s="47">
        <v>23645</v>
      </c>
      <c r="O15" s="47"/>
      <c r="P15" s="47">
        <f t="shared" si="1"/>
        <v>69039</v>
      </c>
      <c r="Q15" s="47">
        <v>26808</v>
      </c>
      <c r="R15" s="47">
        <v>42231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3712</v>
      </c>
      <c r="G16" s="77"/>
      <c r="H16" s="47">
        <v>2060</v>
      </c>
      <c r="I16" s="47"/>
      <c r="J16" s="48">
        <v>68.554470244716299</v>
      </c>
      <c r="K16" s="77"/>
      <c r="L16" s="47">
        <f t="shared" si="0"/>
        <v>44106</v>
      </c>
      <c r="M16" s="47">
        <v>18314</v>
      </c>
      <c r="N16" s="47">
        <v>25792</v>
      </c>
      <c r="O16" s="47"/>
      <c r="P16" s="47">
        <f t="shared" si="1"/>
        <v>78887</v>
      </c>
      <c r="Q16" s="47">
        <v>30554</v>
      </c>
      <c r="R16" s="47">
        <v>48333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3712</v>
      </c>
      <c r="G17" s="77"/>
      <c r="H17" s="47">
        <v>2060</v>
      </c>
      <c r="I17" s="47"/>
      <c r="J17" s="48">
        <v>58.6458333333333</v>
      </c>
      <c r="K17" s="77"/>
      <c r="L17" s="47">
        <f t="shared" si="0"/>
        <v>36948</v>
      </c>
      <c r="M17" s="47">
        <v>18677</v>
      </c>
      <c r="N17" s="47">
        <v>18271</v>
      </c>
      <c r="O17" s="47"/>
      <c r="P17" s="47">
        <f t="shared" si="1"/>
        <v>65308</v>
      </c>
      <c r="Q17" s="47">
        <v>31153</v>
      </c>
      <c r="R17" s="47">
        <v>34155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3712</v>
      </c>
      <c r="G18" s="77"/>
      <c r="H18" s="47">
        <v>2060</v>
      </c>
      <c r="I18" s="47"/>
      <c r="J18" s="48">
        <v>52.091733870967701</v>
      </c>
      <c r="K18" s="77"/>
      <c r="L18" s="47">
        <f t="shared" si="0"/>
        <v>34656</v>
      </c>
      <c r="M18" s="47">
        <v>18847</v>
      </c>
      <c r="N18" s="47">
        <v>15809</v>
      </c>
      <c r="O18" s="47"/>
      <c r="P18" s="47">
        <f t="shared" si="1"/>
        <v>59943</v>
      </c>
      <c r="Q18" s="47">
        <v>29552</v>
      </c>
      <c r="R18" s="47">
        <v>30391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3688.6666666666665</v>
      </c>
      <c r="G19" s="47"/>
      <c r="H19" s="47">
        <v>2046.6666666666667</v>
      </c>
      <c r="I19" s="47"/>
      <c r="J19" s="48">
        <v>51.485631664558099</v>
      </c>
      <c r="K19" s="47"/>
      <c r="L19" s="47">
        <f t="shared" si="0"/>
        <v>33660</v>
      </c>
      <c r="M19" s="47">
        <v>20800</v>
      </c>
      <c r="N19" s="47">
        <v>12860</v>
      </c>
      <c r="O19" s="47"/>
      <c r="P19" s="47">
        <f t="shared" si="1"/>
        <v>56974</v>
      </c>
      <c r="Q19" s="47">
        <v>31099</v>
      </c>
      <c r="R19" s="47">
        <v>25875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3670.0645161290322</v>
      </c>
      <c r="G20" s="47"/>
      <c r="H20" s="47">
        <v>2035.258064516129</v>
      </c>
      <c r="I20" s="47"/>
      <c r="J20" s="48">
        <v>45.170164891185898</v>
      </c>
      <c r="K20" s="47"/>
      <c r="L20" s="47">
        <f t="shared" si="0"/>
        <v>31458</v>
      </c>
      <c r="M20" s="47">
        <v>17576</v>
      </c>
      <c r="N20" s="47">
        <v>13882</v>
      </c>
      <c r="O20" s="47"/>
      <c r="P20" s="47">
        <f t="shared" si="1"/>
        <v>51391</v>
      </c>
      <c r="Q20" s="47">
        <v>26358</v>
      </c>
      <c r="R20" s="47">
        <v>25033</v>
      </c>
    </row>
    <row r="21" spans="1:18" ht="11.25" customHeight="1" x14ac:dyDescent="0.2">
      <c r="A21" s="54" t="s">
        <v>60</v>
      </c>
      <c r="B21" s="51">
        <f>AVERAGE(B9:B20)</f>
        <v>34.166666666666664</v>
      </c>
      <c r="C21" s="53">
        <v>1</v>
      </c>
      <c r="D21" s="51">
        <f>AVERAGE(D9:D20)</f>
        <v>34.166666666666664</v>
      </c>
      <c r="E21" s="53">
        <v>1</v>
      </c>
      <c r="F21" s="51">
        <f>AVERAGE(F9:F20)</f>
        <v>3704.3512544802866</v>
      </c>
      <c r="G21" s="53">
        <v>1</v>
      </c>
      <c r="H21" s="51">
        <f>AVERAGE(H9:H20)</f>
        <v>2054.9265232974913</v>
      </c>
      <c r="I21" s="53">
        <v>1</v>
      </c>
      <c r="J21" s="52">
        <v>53.137393841042297</v>
      </c>
      <c r="K21" s="51"/>
      <c r="L21" s="51">
        <f>SUM(L9:L20)</f>
        <v>402058</v>
      </c>
      <c r="M21" s="51">
        <f>SUM(M9:M20)</f>
        <v>207542</v>
      </c>
      <c r="N21" s="51">
        <f>SUM(N9:N20)</f>
        <v>194516</v>
      </c>
      <c r="O21" s="51"/>
      <c r="P21" s="51">
        <f>SUM(P9:P20)</f>
        <v>718408</v>
      </c>
      <c r="Q21" s="51">
        <f>SUM(Q9:Q20)</f>
        <v>339402</v>
      </c>
      <c r="R21" s="51">
        <f>SUM(R9:R20)</f>
        <v>379006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92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33</v>
      </c>
      <c r="E9" s="47"/>
      <c r="F9" s="47">
        <v>3418.0967741935483</v>
      </c>
      <c r="G9" s="47"/>
      <c r="H9" s="47">
        <v>1878.5483870967741</v>
      </c>
      <c r="I9" s="47"/>
      <c r="J9" s="48">
        <v>42.176838648181899</v>
      </c>
      <c r="K9" s="47"/>
      <c r="L9" s="47">
        <f t="shared" ref="L9:L20" si="0">SUM(M9:N9)</f>
        <v>23825</v>
      </c>
      <c r="M9" s="47">
        <v>11589</v>
      </c>
      <c r="N9" s="47">
        <v>12236</v>
      </c>
      <c r="O9" s="47"/>
      <c r="P9" s="47">
        <f t="shared" ref="P9:P20" si="1">SUM(Q9:R9)</f>
        <v>44691</v>
      </c>
      <c r="Q9" s="47">
        <v>18566</v>
      </c>
      <c r="R9" s="47">
        <v>26125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33</v>
      </c>
      <c r="E10" s="47"/>
      <c r="F10" s="47">
        <v>3479</v>
      </c>
      <c r="G10" s="77"/>
      <c r="H10" s="47">
        <v>1898</v>
      </c>
      <c r="I10" s="47"/>
      <c r="J10" s="48">
        <v>44.781001278607597</v>
      </c>
      <c r="K10" s="77"/>
      <c r="L10" s="47">
        <f t="shared" si="0"/>
        <v>23937</v>
      </c>
      <c r="M10" s="47">
        <v>12163</v>
      </c>
      <c r="N10" s="47">
        <v>11774</v>
      </c>
      <c r="O10" s="47"/>
      <c r="P10" s="47">
        <f t="shared" si="1"/>
        <v>45180</v>
      </c>
      <c r="Q10" s="47">
        <v>20346</v>
      </c>
      <c r="R10" s="47">
        <v>24834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33</v>
      </c>
      <c r="E11" s="47"/>
      <c r="F11" s="47">
        <v>3473.8387096774195</v>
      </c>
      <c r="G11" s="77"/>
      <c r="H11" s="47">
        <v>1894.7741935483871</v>
      </c>
      <c r="I11" s="47"/>
      <c r="J11" s="48">
        <v>48.679995171280297</v>
      </c>
      <c r="K11" s="77"/>
      <c r="L11" s="47">
        <f t="shared" si="0"/>
        <v>29959</v>
      </c>
      <c r="M11" s="47">
        <v>14182</v>
      </c>
      <c r="N11" s="47">
        <v>15777</v>
      </c>
      <c r="O11" s="47"/>
      <c r="P11" s="47">
        <f t="shared" si="1"/>
        <v>52423</v>
      </c>
      <c r="Q11" s="47">
        <v>21536</v>
      </c>
      <c r="R11" s="47">
        <v>30887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33</v>
      </c>
      <c r="E12" s="47"/>
      <c r="F12" s="47">
        <v>3479</v>
      </c>
      <c r="G12" s="77"/>
      <c r="H12" s="47">
        <v>1898</v>
      </c>
      <c r="I12" s="47"/>
      <c r="J12" s="48">
        <v>54.680463734789697</v>
      </c>
      <c r="K12" s="77"/>
      <c r="L12" s="47">
        <f t="shared" si="0"/>
        <v>30533</v>
      </c>
      <c r="M12" s="47">
        <v>15478</v>
      </c>
      <c r="N12" s="47">
        <v>15055</v>
      </c>
      <c r="O12" s="47"/>
      <c r="P12" s="47">
        <f t="shared" si="1"/>
        <v>57070</v>
      </c>
      <c r="Q12" s="47">
        <v>25385</v>
      </c>
      <c r="R12" s="47">
        <v>31685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33</v>
      </c>
      <c r="E13" s="47"/>
      <c r="F13" s="47">
        <v>3475.7741935483873</v>
      </c>
      <c r="G13" s="77"/>
      <c r="H13" s="47">
        <v>1896.0967741935483</v>
      </c>
      <c r="I13" s="47"/>
      <c r="J13" s="48">
        <v>60.426546882105598</v>
      </c>
      <c r="K13" s="77"/>
      <c r="L13" s="47">
        <f t="shared" si="0"/>
        <v>36674</v>
      </c>
      <c r="M13" s="47">
        <v>18066</v>
      </c>
      <c r="N13" s="47">
        <v>18608</v>
      </c>
      <c r="O13" s="47"/>
      <c r="P13" s="47">
        <f t="shared" si="1"/>
        <v>65109</v>
      </c>
      <c r="Q13" s="47">
        <v>28625</v>
      </c>
      <c r="R13" s="47">
        <v>36484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3531</v>
      </c>
      <c r="G14" s="77"/>
      <c r="H14" s="47">
        <v>1932</v>
      </c>
      <c r="I14" s="47"/>
      <c r="J14" s="48">
        <v>56.165392240158603</v>
      </c>
      <c r="K14" s="77"/>
      <c r="L14" s="47">
        <f t="shared" si="0"/>
        <v>32302</v>
      </c>
      <c r="M14" s="47">
        <v>13009</v>
      </c>
      <c r="N14" s="47">
        <v>19293</v>
      </c>
      <c r="O14" s="47"/>
      <c r="P14" s="47">
        <f t="shared" si="1"/>
        <v>59496</v>
      </c>
      <c r="Q14" s="47">
        <v>21823</v>
      </c>
      <c r="R14" s="47">
        <v>37673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3531</v>
      </c>
      <c r="G15" s="77"/>
      <c r="H15" s="47">
        <v>1932</v>
      </c>
      <c r="I15" s="47"/>
      <c r="J15" s="48">
        <v>62.941138853107503</v>
      </c>
      <c r="K15" s="77"/>
      <c r="L15" s="47">
        <f t="shared" si="0"/>
        <v>38935</v>
      </c>
      <c r="M15" s="47">
        <v>14110</v>
      </c>
      <c r="N15" s="47">
        <v>24825</v>
      </c>
      <c r="O15" s="47"/>
      <c r="P15" s="47">
        <f t="shared" si="1"/>
        <v>68896</v>
      </c>
      <c r="Q15" s="47">
        <v>23510</v>
      </c>
      <c r="R15" s="47">
        <v>45386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3531</v>
      </c>
      <c r="G16" s="77"/>
      <c r="H16" s="47">
        <v>1932</v>
      </c>
      <c r="I16" s="47"/>
      <c r="J16" s="48">
        <v>70.159234795954703</v>
      </c>
      <c r="K16" s="77"/>
      <c r="L16" s="47">
        <f t="shared" si="0"/>
        <v>42183</v>
      </c>
      <c r="M16" s="47">
        <v>15785</v>
      </c>
      <c r="N16" s="47">
        <v>26398</v>
      </c>
      <c r="O16" s="47"/>
      <c r="P16" s="47">
        <f t="shared" si="1"/>
        <v>76797</v>
      </c>
      <c r="Q16" s="47">
        <v>25679</v>
      </c>
      <c r="R16" s="47">
        <v>51118</v>
      </c>
    </row>
    <row r="17" spans="1:18" ht="11.25" customHeight="1" x14ac:dyDescent="0.2">
      <c r="A17" s="50" t="s">
        <v>62</v>
      </c>
      <c r="B17" s="47">
        <v>35</v>
      </c>
      <c r="C17" s="47"/>
      <c r="D17" s="47">
        <v>35</v>
      </c>
      <c r="E17" s="47"/>
      <c r="F17" s="47">
        <v>3655.8</v>
      </c>
      <c r="G17" s="77"/>
      <c r="H17" s="47">
        <v>2018.4</v>
      </c>
      <c r="I17" s="47"/>
      <c r="J17" s="48">
        <v>60.546711162171498</v>
      </c>
      <c r="K17" s="77"/>
      <c r="L17" s="47">
        <f t="shared" si="0"/>
        <v>37280</v>
      </c>
      <c r="M17" s="47">
        <v>17555</v>
      </c>
      <c r="N17" s="47">
        <v>19725</v>
      </c>
      <c r="O17" s="47"/>
      <c r="P17" s="47">
        <f t="shared" si="1"/>
        <v>66404</v>
      </c>
      <c r="Q17" s="47">
        <v>26573</v>
      </c>
      <c r="R17" s="47">
        <v>39831</v>
      </c>
    </row>
    <row r="18" spans="1:18" ht="11.25" customHeight="1" x14ac:dyDescent="0.2">
      <c r="A18" s="50" t="s">
        <v>30</v>
      </c>
      <c r="B18" s="47">
        <v>35</v>
      </c>
      <c r="C18" s="47"/>
      <c r="D18" s="47">
        <v>35</v>
      </c>
      <c r="E18" s="47"/>
      <c r="F18" s="47">
        <v>3739</v>
      </c>
      <c r="G18" s="77"/>
      <c r="H18" s="47">
        <v>2076</v>
      </c>
      <c r="I18" s="47"/>
      <c r="J18" s="48">
        <v>55.2882002260394</v>
      </c>
      <c r="K18" s="77"/>
      <c r="L18" s="47">
        <f t="shared" si="0"/>
        <v>35747</v>
      </c>
      <c r="M18" s="47">
        <v>18825</v>
      </c>
      <c r="N18" s="47">
        <v>16922</v>
      </c>
      <c r="O18" s="47"/>
      <c r="P18" s="47">
        <f t="shared" si="1"/>
        <v>64084</v>
      </c>
      <c r="Q18" s="47">
        <v>29644</v>
      </c>
      <c r="R18" s="47">
        <v>34440</v>
      </c>
    </row>
    <row r="19" spans="1:18" ht="11.25" customHeight="1" x14ac:dyDescent="0.2">
      <c r="A19" s="50" t="s">
        <v>61</v>
      </c>
      <c r="B19" s="47">
        <v>35</v>
      </c>
      <c r="C19" s="47"/>
      <c r="D19" s="47">
        <v>35</v>
      </c>
      <c r="E19" s="47"/>
      <c r="F19" s="78">
        <v>3739</v>
      </c>
      <c r="G19" s="47"/>
      <c r="H19" s="47">
        <v>2076</v>
      </c>
      <c r="I19" s="47"/>
      <c r="J19" s="48">
        <v>50.519746812873301</v>
      </c>
      <c r="K19" s="47"/>
      <c r="L19" s="47">
        <f t="shared" si="0"/>
        <v>31900</v>
      </c>
      <c r="M19" s="47">
        <v>19325</v>
      </c>
      <c r="N19" s="47">
        <v>12575</v>
      </c>
      <c r="O19" s="47"/>
      <c r="P19" s="47">
        <f t="shared" si="1"/>
        <v>56668</v>
      </c>
      <c r="Q19" s="47">
        <v>29592</v>
      </c>
      <c r="R19" s="47">
        <v>27076</v>
      </c>
    </row>
    <row r="20" spans="1:18" ht="11.25" customHeight="1" x14ac:dyDescent="0.2">
      <c r="A20" s="50" t="s">
        <v>48</v>
      </c>
      <c r="B20" s="47">
        <v>35</v>
      </c>
      <c r="C20" s="47"/>
      <c r="D20" s="47">
        <v>35</v>
      </c>
      <c r="E20" s="47"/>
      <c r="F20" s="47">
        <v>3649.0645161290322</v>
      </c>
      <c r="G20" s="47"/>
      <c r="H20" s="47">
        <v>2026.1612903225807</v>
      </c>
      <c r="I20" s="47"/>
      <c r="J20" s="48">
        <v>41.948886590465101</v>
      </c>
      <c r="K20" s="47"/>
      <c r="L20" s="47">
        <f t="shared" si="0"/>
        <v>29085</v>
      </c>
      <c r="M20" s="47">
        <v>15375</v>
      </c>
      <c r="N20" s="47">
        <v>13710</v>
      </c>
      <c r="O20" s="47"/>
      <c r="P20" s="47">
        <f t="shared" si="1"/>
        <v>47453</v>
      </c>
      <c r="Q20" s="47">
        <v>22499</v>
      </c>
      <c r="R20" s="47">
        <v>24954</v>
      </c>
    </row>
    <row r="21" spans="1:18" ht="11.25" customHeight="1" x14ac:dyDescent="0.2">
      <c r="A21" s="54" t="s">
        <v>60</v>
      </c>
      <c r="B21" s="51">
        <f>AVERAGE(B9:B20)</f>
        <v>34.333333333333336</v>
      </c>
      <c r="C21" s="53">
        <v>1</v>
      </c>
      <c r="D21" s="51">
        <f>AVERAGE(D9:D20)</f>
        <v>33.916666666666664</v>
      </c>
      <c r="E21" s="53">
        <v>1</v>
      </c>
      <c r="F21" s="51">
        <f>AVERAGE(F9:F20)</f>
        <v>3558.4645161290318</v>
      </c>
      <c r="G21" s="53">
        <v>1</v>
      </c>
      <c r="H21" s="51">
        <f>AVERAGE(H9:H20)</f>
        <v>1954.8317204301075</v>
      </c>
      <c r="I21" s="53">
        <v>1</v>
      </c>
      <c r="J21" s="52">
        <v>54.075443071408898</v>
      </c>
      <c r="K21" s="51"/>
      <c r="L21" s="51">
        <f>SUM(L9:L20)</f>
        <v>392360</v>
      </c>
      <c r="M21" s="51">
        <f>SUM(M9:M20)</f>
        <v>185462</v>
      </c>
      <c r="N21" s="51">
        <f>SUM(N9:N20)</f>
        <v>206898</v>
      </c>
      <c r="O21" s="51"/>
      <c r="P21" s="51">
        <f>SUM(P9:P20)</f>
        <v>704271</v>
      </c>
      <c r="Q21" s="51">
        <f>SUM(Q9:Q20)</f>
        <v>293778</v>
      </c>
      <c r="R21" s="51">
        <f>SUM(R9:R20)</f>
        <v>410493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93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3471.3870967741937</v>
      </c>
      <c r="G9" s="47"/>
      <c r="H9" s="47">
        <v>1923.4193548387098</v>
      </c>
      <c r="I9" s="47"/>
      <c r="J9" s="48">
        <v>39.868789086820399</v>
      </c>
      <c r="K9" s="47"/>
      <c r="L9" s="47">
        <f t="shared" ref="L9:L20" si="0">SUM(M9:N9)</f>
        <v>23393</v>
      </c>
      <c r="M9" s="47">
        <v>12164</v>
      </c>
      <c r="N9" s="47">
        <v>11229</v>
      </c>
      <c r="O9" s="47"/>
      <c r="P9" s="47">
        <f t="shared" ref="P9:P20" si="1">SUM(Q9:R9)</f>
        <v>42904</v>
      </c>
      <c r="Q9" s="47">
        <v>20442</v>
      </c>
      <c r="R9" s="47">
        <v>22462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3374.2857142857142</v>
      </c>
      <c r="G10" s="77"/>
      <c r="H10" s="47">
        <v>1875.1428571428571</v>
      </c>
      <c r="I10" s="47"/>
      <c r="J10" s="48">
        <v>43.324513124470798</v>
      </c>
      <c r="K10" s="77"/>
      <c r="L10" s="47">
        <f t="shared" si="0"/>
        <v>23033</v>
      </c>
      <c r="M10" s="47">
        <v>11093</v>
      </c>
      <c r="N10" s="47">
        <v>11940</v>
      </c>
      <c r="O10" s="47"/>
      <c r="P10" s="47">
        <f t="shared" si="1"/>
        <v>40933</v>
      </c>
      <c r="Q10" s="47">
        <v>17843</v>
      </c>
      <c r="R10" s="47">
        <v>23090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3482.4516129032259</v>
      </c>
      <c r="G11" s="77"/>
      <c r="H11" s="47">
        <v>1929.0645161290322</v>
      </c>
      <c r="I11" s="47"/>
      <c r="J11" s="48">
        <v>45.655637481937099</v>
      </c>
      <c r="K11" s="77"/>
      <c r="L11" s="47">
        <f t="shared" si="0"/>
        <v>28862</v>
      </c>
      <c r="M11" s="47">
        <v>14295</v>
      </c>
      <c r="N11" s="47">
        <v>14567</v>
      </c>
      <c r="O11" s="47"/>
      <c r="P11" s="47">
        <f t="shared" si="1"/>
        <v>49288</v>
      </c>
      <c r="Q11" s="47">
        <v>21632</v>
      </c>
      <c r="R11" s="47">
        <v>27656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3484</v>
      </c>
      <c r="G12" s="77"/>
      <c r="H12" s="47">
        <v>1930</v>
      </c>
      <c r="I12" s="47"/>
      <c r="J12" s="48">
        <v>51.891504018369702</v>
      </c>
      <c r="K12" s="77"/>
      <c r="L12" s="47">
        <f t="shared" si="0"/>
        <v>29526</v>
      </c>
      <c r="M12" s="47">
        <v>13356</v>
      </c>
      <c r="N12" s="47">
        <v>16170</v>
      </c>
      <c r="O12" s="47"/>
      <c r="P12" s="47">
        <f t="shared" si="1"/>
        <v>54237</v>
      </c>
      <c r="Q12" s="47">
        <v>21191</v>
      </c>
      <c r="R12" s="47">
        <v>33046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3456.6451612903224</v>
      </c>
      <c r="G13" s="77"/>
      <c r="H13" s="47">
        <v>1914.2258064516129</v>
      </c>
      <c r="I13" s="47"/>
      <c r="J13" s="48">
        <v>56.482138191048598</v>
      </c>
      <c r="K13" s="77"/>
      <c r="L13" s="47">
        <f t="shared" si="0"/>
        <v>34139</v>
      </c>
      <c r="M13" s="47">
        <v>15647</v>
      </c>
      <c r="N13" s="47">
        <v>18492</v>
      </c>
      <c r="O13" s="47"/>
      <c r="P13" s="47">
        <f t="shared" si="1"/>
        <v>60524</v>
      </c>
      <c r="Q13" s="47">
        <v>24999</v>
      </c>
      <c r="R13" s="47">
        <v>35525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3484</v>
      </c>
      <c r="G14" s="77"/>
      <c r="H14" s="47">
        <v>1930</v>
      </c>
      <c r="I14" s="47"/>
      <c r="J14" s="48">
        <v>64.779946421737506</v>
      </c>
      <c r="K14" s="77"/>
      <c r="L14" s="47">
        <f t="shared" si="0"/>
        <v>40458</v>
      </c>
      <c r="M14" s="47">
        <v>19472</v>
      </c>
      <c r="N14" s="47">
        <v>20986</v>
      </c>
      <c r="O14" s="47"/>
      <c r="P14" s="47">
        <f t="shared" si="1"/>
        <v>67708</v>
      </c>
      <c r="Q14" s="47">
        <v>29004</v>
      </c>
      <c r="R14" s="47">
        <v>38704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3479.516129032258</v>
      </c>
      <c r="G15" s="77"/>
      <c r="H15" s="47">
        <v>1927.741935483871</v>
      </c>
      <c r="I15" s="47"/>
      <c r="J15" s="48">
        <v>67.134844481527793</v>
      </c>
      <c r="K15" s="77"/>
      <c r="L15" s="47">
        <f t="shared" si="0"/>
        <v>42135</v>
      </c>
      <c r="M15" s="47">
        <v>14168</v>
      </c>
      <c r="N15" s="47">
        <v>27967</v>
      </c>
      <c r="O15" s="47"/>
      <c r="P15" s="47">
        <f t="shared" si="1"/>
        <v>72415</v>
      </c>
      <c r="Q15" s="47">
        <v>22149</v>
      </c>
      <c r="R15" s="47">
        <v>50266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3484</v>
      </c>
      <c r="G16" s="77"/>
      <c r="H16" s="47">
        <v>1930</v>
      </c>
      <c r="I16" s="47"/>
      <c r="J16" s="48">
        <v>70.990889226324896</v>
      </c>
      <c r="K16" s="77"/>
      <c r="L16" s="47">
        <f t="shared" si="0"/>
        <v>43452</v>
      </c>
      <c r="M16" s="47">
        <v>16344</v>
      </c>
      <c r="N16" s="47">
        <v>27108</v>
      </c>
      <c r="O16" s="47"/>
      <c r="P16" s="47">
        <f t="shared" si="1"/>
        <v>76673</v>
      </c>
      <c r="Q16" s="47">
        <v>25769</v>
      </c>
      <c r="R16" s="47">
        <v>50904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3484</v>
      </c>
      <c r="G17" s="77"/>
      <c r="H17" s="47">
        <v>1930</v>
      </c>
      <c r="I17" s="47"/>
      <c r="J17" s="48">
        <v>62.486605434366602</v>
      </c>
      <c r="K17" s="77"/>
      <c r="L17" s="47">
        <f t="shared" si="0"/>
        <v>37157</v>
      </c>
      <c r="M17" s="47">
        <v>17498</v>
      </c>
      <c r="N17" s="47">
        <v>19659</v>
      </c>
      <c r="O17" s="47"/>
      <c r="P17" s="47">
        <f t="shared" si="1"/>
        <v>65311</v>
      </c>
      <c r="Q17" s="47">
        <v>27103</v>
      </c>
      <c r="R17" s="47">
        <v>38208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3482.4516129032259</v>
      </c>
      <c r="G18" s="77"/>
      <c r="H18" s="47">
        <v>1929.0645161290322</v>
      </c>
      <c r="I18" s="47"/>
      <c r="J18" s="48">
        <v>58.072733335803498</v>
      </c>
      <c r="K18" s="77"/>
      <c r="L18" s="47">
        <f t="shared" si="0"/>
        <v>34406</v>
      </c>
      <c r="M18" s="47">
        <v>16593</v>
      </c>
      <c r="N18" s="47">
        <v>17813</v>
      </c>
      <c r="O18" s="47"/>
      <c r="P18" s="47">
        <f t="shared" si="1"/>
        <v>62693</v>
      </c>
      <c r="Q18" s="47">
        <v>26747</v>
      </c>
      <c r="R18" s="47">
        <v>35946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3484</v>
      </c>
      <c r="G19" s="47"/>
      <c r="H19" s="47">
        <v>1930</v>
      </c>
      <c r="I19" s="47"/>
      <c r="J19" s="48">
        <v>54.472828166858001</v>
      </c>
      <c r="K19" s="47"/>
      <c r="L19" s="47">
        <f t="shared" si="0"/>
        <v>32467</v>
      </c>
      <c r="M19" s="47">
        <v>18173</v>
      </c>
      <c r="N19" s="47">
        <v>14294</v>
      </c>
      <c r="O19" s="47"/>
      <c r="P19" s="47">
        <f t="shared" si="1"/>
        <v>56935</v>
      </c>
      <c r="Q19" s="47">
        <v>26997</v>
      </c>
      <c r="R19" s="47">
        <v>29938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33</v>
      </c>
      <c r="E20" s="47"/>
      <c r="F20" s="47">
        <v>3358.8064516129034</v>
      </c>
      <c r="G20" s="47"/>
      <c r="H20" s="47">
        <v>1856.8709677419354</v>
      </c>
      <c r="I20" s="47"/>
      <c r="J20" s="48">
        <v>47.741613284288803</v>
      </c>
      <c r="K20" s="47"/>
      <c r="L20" s="47">
        <f t="shared" si="0"/>
        <v>30159</v>
      </c>
      <c r="M20" s="47">
        <v>14796</v>
      </c>
      <c r="N20" s="47">
        <v>15363</v>
      </c>
      <c r="O20" s="47"/>
      <c r="P20" s="47">
        <f t="shared" si="1"/>
        <v>49710</v>
      </c>
      <c r="Q20" s="47">
        <v>21585</v>
      </c>
      <c r="R20" s="47">
        <v>28125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33.916666666666664</v>
      </c>
      <c r="E21" s="53">
        <v>1</v>
      </c>
      <c r="F21" s="51">
        <v>3460.9123287671232</v>
      </c>
      <c r="G21" s="53">
        <v>1</v>
      </c>
      <c r="H21" s="51">
        <f>AVERAGE(H9:H20)</f>
        <v>1917.1274961597539</v>
      </c>
      <c r="I21" s="53">
        <v>1</v>
      </c>
      <c r="J21" s="52">
        <v>55.360412528805099</v>
      </c>
      <c r="K21" s="51"/>
      <c r="L21" s="51">
        <f>SUM(L9:L20)</f>
        <v>399187</v>
      </c>
      <c r="M21" s="51">
        <f>SUM(M9:M20)</f>
        <v>183599</v>
      </c>
      <c r="N21" s="51">
        <f>SUM(N9:N20)</f>
        <v>215588</v>
      </c>
      <c r="O21" s="51"/>
      <c r="P21" s="51">
        <f>SUM(P9:P20)</f>
        <v>699331</v>
      </c>
      <c r="Q21" s="51">
        <f>SUM(Q9:Q20)</f>
        <v>285461</v>
      </c>
      <c r="R21" s="51">
        <f>SUM(R9:R20)</f>
        <v>413870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94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3360.6774193548385</v>
      </c>
      <c r="G9" s="47"/>
      <c r="H9" s="47">
        <v>1894.9032258064517</v>
      </c>
      <c r="I9" s="47"/>
      <c r="J9" s="48">
        <v>38.753707489849397</v>
      </c>
      <c r="K9" s="47"/>
      <c r="L9" s="47">
        <f t="shared" ref="L9:L20" si="0">SUM(M9:N9)</f>
        <v>22669</v>
      </c>
      <c r="M9" s="47">
        <v>12039</v>
      </c>
      <c r="N9" s="47">
        <v>10630</v>
      </c>
      <c r="O9" s="47"/>
      <c r="P9" s="47">
        <f t="shared" ref="P9:P20" si="1">SUM(Q9:R9)</f>
        <v>40374</v>
      </c>
      <c r="Q9" s="47">
        <v>18810</v>
      </c>
      <c r="R9" s="47">
        <v>21564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3440.1428571428573</v>
      </c>
      <c r="G10" s="77"/>
      <c r="H10" s="47">
        <v>1901.4285714285713</v>
      </c>
      <c r="I10" s="47"/>
      <c r="J10" s="48">
        <v>42.758814002740799</v>
      </c>
      <c r="K10" s="77"/>
      <c r="L10" s="47">
        <f t="shared" si="0"/>
        <v>22748</v>
      </c>
      <c r="M10" s="47">
        <v>11840</v>
      </c>
      <c r="N10" s="47">
        <v>10908</v>
      </c>
      <c r="O10" s="47"/>
      <c r="P10" s="47">
        <f t="shared" si="1"/>
        <v>41187</v>
      </c>
      <c r="Q10" s="47">
        <v>19060</v>
      </c>
      <c r="R10" s="47">
        <v>22127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3448.8064516129034</v>
      </c>
      <c r="G11" s="77"/>
      <c r="H11" s="47">
        <v>1909.5806451612902</v>
      </c>
      <c r="I11" s="47"/>
      <c r="J11" s="48">
        <v>49.997661650126702</v>
      </c>
      <c r="K11" s="77"/>
      <c r="L11" s="47">
        <f t="shared" si="0"/>
        <v>29554</v>
      </c>
      <c r="M11" s="47">
        <v>15156</v>
      </c>
      <c r="N11" s="47">
        <v>14398</v>
      </c>
      <c r="O11" s="47"/>
      <c r="P11" s="47">
        <f t="shared" si="1"/>
        <v>53454</v>
      </c>
      <c r="Q11" s="47">
        <v>23429</v>
      </c>
      <c r="R11" s="47">
        <v>30025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3483</v>
      </c>
      <c r="G12" s="77"/>
      <c r="H12" s="47">
        <v>1930</v>
      </c>
      <c r="I12" s="47"/>
      <c r="J12" s="48">
        <v>50.569432481577202</v>
      </c>
      <c r="K12" s="77"/>
      <c r="L12" s="47">
        <f t="shared" si="0"/>
        <v>29435</v>
      </c>
      <c r="M12" s="47">
        <v>14135</v>
      </c>
      <c r="N12" s="47">
        <v>15300</v>
      </c>
      <c r="O12" s="47"/>
      <c r="P12" s="47">
        <f t="shared" si="1"/>
        <v>52840</v>
      </c>
      <c r="Q12" s="47">
        <v>22457</v>
      </c>
      <c r="R12" s="47">
        <v>30383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3482.2580645161293</v>
      </c>
      <c r="G13" s="77"/>
      <c r="H13" s="47">
        <v>1929.4516129032259</v>
      </c>
      <c r="I13" s="47"/>
      <c r="J13" s="48">
        <v>58.163964798517803</v>
      </c>
      <c r="K13" s="77"/>
      <c r="L13" s="47">
        <f t="shared" si="0"/>
        <v>34944</v>
      </c>
      <c r="M13" s="47">
        <v>17188</v>
      </c>
      <c r="N13" s="47">
        <v>17756</v>
      </c>
      <c r="O13" s="47"/>
      <c r="P13" s="47">
        <f t="shared" si="1"/>
        <v>62788</v>
      </c>
      <c r="Q13" s="47">
        <v>27087</v>
      </c>
      <c r="R13" s="47">
        <v>35701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3483</v>
      </c>
      <c r="G14" s="77"/>
      <c r="H14" s="47">
        <v>1930</v>
      </c>
      <c r="I14" s="47"/>
      <c r="J14" s="48">
        <v>61.341755191884403</v>
      </c>
      <c r="K14" s="77"/>
      <c r="L14" s="47">
        <f t="shared" si="0"/>
        <v>37604</v>
      </c>
      <c r="M14" s="47">
        <v>18288</v>
      </c>
      <c r="N14" s="47">
        <v>19316</v>
      </c>
      <c r="O14" s="47"/>
      <c r="P14" s="47">
        <f t="shared" si="1"/>
        <v>64096</v>
      </c>
      <c r="Q14" s="47">
        <v>28180</v>
      </c>
      <c r="R14" s="47">
        <v>35916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3483</v>
      </c>
      <c r="G15" s="77"/>
      <c r="H15" s="47">
        <v>1930</v>
      </c>
      <c r="I15" s="47"/>
      <c r="J15" s="48">
        <v>60.288220203199003</v>
      </c>
      <c r="K15" s="77"/>
      <c r="L15" s="47">
        <f t="shared" si="0"/>
        <v>37709</v>
      </c>
      <c r="M15" s="47">
        <v>13848</v>
      </c>
      <c r="N15" s="47">
        <v>23861</v>
      </c>
      <c r="O15" s="47"/>
      <c r="P15" s="47">
        <f t="shared" si="1"/>
        <v>65095</v>
      </c>
      <c r="Q15" s="47">
        <v>23071</v>
      </c>
      <c r="R15" s="47">
        <v>42024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3483</v>
      </c>
      <c r="G16" s="77"/>
      <c r="H16" s="47">
        <v>1930</v>
      </c>
      <c r="I16" s="47"/>
      <c r="J16" s="48">
        <v>67.711372287516298</v>
      </c>
      <c r="K16" s="77"/>
      <c r="L16" s="47">
        <f t="shared" si="0"/>
        <v>42957</v>
      </c>
      <c r="M16" s="47">
        <v>17780</v>
      </c>
      <c r="N16" s="47">
        <v>25177</v>
      </c>
      <c r="O16" s="47"/>
      <c r="P16" s="47">
        <f t="shared" si="1"/>
        <v>73110</v>
      </c>
      <c r="Q16" s="47">
        <v>26893</v>
      </c>
      <c r="R16" s="47">
        <v>46217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3483</v>
      </c>
      <c r="G17" s="77"/>
      <c r="H17" s="47">
        <v>1930</v>
      </c>
      <c r="I17" s="47"/>
      <c r="J17" s="48">
        <v>63.102689252560097</v>
      </c>
      <c r="K17" s="77"/>
      <c r="L17" s="47">
        <f t="shared" si="0"/>
        <v>37350</v>
      </c>
      <c r="M17" s="47">
        <v>16948</v>
      </c>
      <c r="N17" s="47">
        <v>20402</v>
      </c>
      <c r="O17" s="47"/>
      <c r="P17" s="47">
        <f t="shared" si="1"/>
        <v>65936</v>
      </c>
      <c r="Q17" s="47">
        <v>25766</v>
      </c>
      <c r="R17" s="47">
        <v>40170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3479.3548387096776</v>
      </c>
      <c r="G18" s="77"/>
      <c r="H18" s="47">
        <v>1928.1290322580646</v>
      </c>
      <c r="I18" s="47"/>
      <c r="J18" s="48">
        <v>56.769886890413503</v>
      </c>
      <c r="K18" s="77"/>
      <c r="L18" s="47">
        <f t="shared" si="0"/>
        <v>34147</v>
      </c>
      <c r="M18" s="47">
        <v>16237</v>
      </c>
      <c r="N18" s="47">
        <v>17910</v>
      </c>
      <c r="O18" s="47"/>
      <c r="P18" s="47">
        <f t="shared" si="1"/>
        <v>61232</v>
      </c>
      <c r="Q18" s="47">
        <v>24883</v>
      </c>
      <c r="R18" s="47">
        <v>36349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3483</v>
      </c>
      <c r="G19" s="47"/>
      <c r="H19" s="47">
        <v>1930</v>
      </c>
      <c r="I19" s="47"/>
      <c r="J19" s="48">
        <v>49.808594123839598</v>
      </c>
      <c r="K19" s="47"/>
      <c r="L19" s="47">
        <f t="shared" si="0"/>
        <v>31093</v>
      </c>
      <c r="M19" s="47">
        <v>17696</v>
      </c>
      <c r="N19" s="47">
        <v>13397</v>
      </c>
      <c r="O19" s="47"/>
      <c r="P19" s="47">
        <f t="shared" si="1"/>
        <v>52045</v>
      </c>
      <c r="Q19" s="47">
        <v>25130</v>
      </c>
      <c r="R19" s="47">
        <v>26915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3393.2258064516127</v>
      </c>
      <c r="G20" s="47"/>
      <c r="H20" s="47">
        <v>1875.2903225806451</v>
      </c>
      <c r="I20" s="47"/>
      <c r="J20" s="48">
        <v>45.204867382831097</v>
      </c>
      <c r="K20" s="47"/>
      <c r="L20" s="47">
        <f t="shared" si="0"/>
        <v>28760</v>
      </c>
      <c r="M20" s="47">
        <v>15138</v>
      </c>
      <c r="N20" s="47">
        <v>13622</v>
      </c>
      <c r="O20" s="47"/>
      <c r="P20" s="47">
        <f t="shared" si="1"/>
        <v>47551</v>
      </c>
      <c r="Q20" s="47">
        <v>22350</v>
      </c>
      <c r="R20" s="47">
        <v>25201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34</v>
      </c>
      <c r="E21" s="53">
        <v>1</v>
      </c>
      <c r="F21" s="51">
        <v>3458.4219178082194</v>
      </c>
      <c r="G21" s="53">
        <v>1</v>
      </c>
      <c r="H21" s="51">
        <f>AVERAGE(H9:H20)</f>
        <v>1918.2319508448538</v>
      </c>
      <c r="I21" s="53">
        <v>1</v>
      </c>
      <c r="J21" s="52">
        <v>53.845763845098404</v>
      </c>
      <c r="K21" s="51"/>
      <c r="L21" s="51">
        <f>SUM(L9:L20)</f>
        <v>388970</v>
      </c>
      <c r="M21" s="51">
        <f>SUM(M9:M20)</f>
        <v>186293</v>
      </c>
      <c r="N21" s="51">
        <f>SUM(N9:N20)</f>
        <v>202677</v>
      </c>
      <c r="O21" s="51"/>
      <c r="P21" s="51">
        <f>SUM(P9:P20)</f>
        <v>679708</v>
      </c>
      <c r="Q21" s="51">
        <f>SUM(Q9:Q20)</f>
        <v>287116</v>
      </c>
      <c r="R21" s="51">
        <f>SUM(R9:R20)</f>
        <v>392592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95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3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36">
        <v>36</v>
      </c>
      <c r="C9" s="36"/>
      <c r="D9" s="36">
        <v>35</v>
      </c>
      <c r="E9" s="36"/>
      <c r="F9" s="36">
        <v>3408.516129032258</v>
      </c>
      <c r="G9" s="69"/>
      <c r="H9" s="36">
        <v>1922.9677419354839</v>
      </c>
      <c r="I9" s="36"/>
      <c r="J9" s="37">
        <v>38.6820487583283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68</v>
      </c>
      <c r="B10" s="36">
        <v>36</v>
      </c>
      <c r="C10" s="36"/>
      <c r="D10" s="36">
        <v>35</v>
      </c>
      <c r="E10" s="36"/>
      <c r="F10" s="36">
        <v>3538</v>
      </c>
      <c r="G10" s="69"/>
      <c r="H10" s="36">
        <v>1965</v>
      </c>
      <c r="I10" s="36"/>
      <c r="J10" s="37">
        <v>35.5689251393039</v>
      </c>
      <c r="K10" s="69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67</v>
      </c>
      <c r="B11" s="36">
        <v>35</v>
      </c>
      <c r="C11" s="36"/>
      <c r="D11" s="36">
        <v>34</v>
      </c>
      <c r="E11" s="36"/>
      <c r="F11" s="36">
        <v>3387.5483870967741</v>
      </c>
      <c r="G11" s="69"/>
      <c r="H11" s="36">
        <v>1877.3870967741937</v>
      </c>
      <c r="I11" s="36"/>
      <c r="J11" s="37">
        <v>42.013445826270797</v>
      </c>
      <c r="K11" s="69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66</v>
      </c>
      <c r="B12" s="36">
        <v>35</v>
      </c>
      <c r="C12" s="36"/>
      <c r="D12" s="36">
        <v>35</v>
      </c>
      <c r="E12" s="36"/>
      <c r="F12" s="36">
        <v>3513.8666666666668</v>
      </c>
      <c r="G12" s="69"/>
      <c r="H12" s="36">
        <v>1960.4333333333334</v>
      </c>
      <c r="I12" s="36"/>
      <c r="J12" s="37">
        <v>46.271913182059599</v>
      </c>
      <c r="K12" s="69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3479.6129032258063</v>
      </c>
      <c r="G13" s="69"/>
      <c r="H13" s="36">
        <v>1931.8387096774193</v>
      </c>
      <c r="I13" s="36"/>
      <c r="J13" s="37">
        <v>49.060889234990903</v>
      </c>
      <c r="K13" s="69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65</v>
      </c>
      <c r="B14" s="36">
        <v>34</v>
      </c>
      <c r="C14" s="36"/>
      <c r="D14" s="36">
        <v>34</v>
      </c>
      <c r="E14" s="36"/>
      <c r="F14" s="36">
        <v>3486</v>
      </c>
      <c r="G14" s="69"/>
      <c r="H14" s="36">
        <v>1936</v>
      </c>
      <c r="I14" s="36"/>
      <c r="J14" s="37">
        <v>57.465098489194901</v>
      </c>
      <c r="K14" s="69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64</v>
      </c>
      <c r="B15" s="36">
        <v>34</v>
      </c>
      <c r="C15" s="36"/>
      <c r="D15" s="36">
        <v>34</v>
      </c>
      <c r="E15" s="36"/>
      <c r="F15" s="36">
        <v>3486</v>
      </c>
      <c r="G15" s="69"/>
      <c r="H15" s="36">
        <v>1936</v>
      </c>
      <c r="I15" s="36"/>
      <c r="J15" s="37">
        <v>55.081154109525698</v>
      </c>
      <c r="K15" s="69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63</v>
      </c>
      <c r="B16" s="36">
        <v>34</v>
      </c>
      <c r="C16" s="36"/>
      <c r="D16" s="36">
        <v>34</v>
      </c>
      <c r="E16" s="36"/>
      <c r="F16" s="36">
        <v>3486</v>
      </c>
      <c r="G16" s="69"/>
      <c r="H16" s="36">
        <v>1936</v>
      </c>
      <c r="I16" s="36"/>
      <c r="J16" s="37">
        <v>66.485296022800895</v>
      </c>
      <c r="K16" s="69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62</v>
      </c>
      <c r="B17" s="36">
        <v>34</v>
      </c>
      <c r="C17" s="36"/>
      <c r="D17" s="36">
        <v>34</v>
      </c>
      <c r="E17" s="36"/>
      <c r="F17" s="36">
        <v>3486</v>
      </c>
      <c r="G17" s="69"/>
      <c r="H17" s="36">
        <v>1936</v>
      </c>
      <c r="I17" s="36"/>
      <c r="J17" s="37">
        <v>57.322623828647899</v>
      </c>
      <c r="K17" s="69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3465.0322580645161</v>
      </c>
      <c r="G18" s="69"/>
      <c r="H18" s="36">
        <v>1920.516129032258</v>
      </c>
      <c r="I18" s="36"/>
      <c r="J18" s="37">
        <v>56.677776122737797</v>
      </c>
      <c r="K18" s="69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61</v>
      </c>
      <c r="B19" s="36">
        <v>34</v>
      </c>
      <c r="C19" s="36"/>
      <c r="D19" s="36">
        <v>34</v>
      </c>
      <c r="E19" s="36"/>
      <c r="F19" s="73">
        <v>3486</v>
      </c>
      <c r="G19" s="36"/>
      <c r="H19" s="36">
        <v>1936</v>
      </c>
      <c r="I19" s="36"/>
      <c r="J19" s="37">
        <v>50.328934786766098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3429.3870967741937</v>
      </c>
      <c r="G20" s="36"/>
      <c r="H20" s="36">
        <v>1901.8387096774193</v>
      </c>
      <c r="I20" s="36"/>
      <c r="J20" s="37">
        <v>40.360828136316997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60</v>
      </c>
      <c r="B21" s="40">
        <f>AVERAGE(B9:B20)</f>
        <v>34.5</v>
      </c>
      <c r="C21" s="53">
        <v>1</v>
      </c>
      <c r="D21" s="40">
        <f>AVERAGE(D9:D20)</f>
        <v>34.25</v>
      </c>
      <c r="E21" s="53">
        <v>1</v>
      </c>
      <c r="F21" s="40">
        <v>3470.205479452055</v>
      </c>
      <c r="G21" s="53">
        <v>1</v>
      </c>
      <c r="H21" s="40">
        <f>AVERAGE(H9:H20)</f>
        <v>1929.9984767025092</v>
      </c>
      <c r="I21" s="53">
        <v>1</v>
      </c>
      <c r="J21" s="41">
        <v>49.720161847429203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  <c r="B23" s="58"/>
      <c r="C23" s="58"/>
      <c r="D23" s="58"/>
      <c r="E23" s="60"/>
      <c r="F23" s="58"/>
      <c r="G23" s="60"/>
      <c r="H23" s="58"/>
      <c r="I23" s="60"/>
      <c r="J23" s="59"/>
      <c r="K23" s="58"/>
      <c r="L23" s="58"/>
      <c r="M23" s="58"/>
      <c r="N23" s="58"/>
      <c r="O23" s="58"/>
      <c r="P23" s="58"/>
      <c r="Q23" s="58"/>
      <c r="R23" s="58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96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3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68</v>
      </c>
      <c r="B10" s="36">
        <v>35</v>
      </c>
      <c r="C10" s="36"/>
      <c r="D10" s="36">
        <v>35</v>
      </c>
      <c r="E10" s="36"/>
      <c r="F10" s="36">
        <v>3432</v>
      </c>
      <c r="G10" s="69"/>
      <c r="H10" s="36">
        <v>1961</v>
      </c>
      <c r="I10" s="36"/>
      <c r="J10" s="37">
        <v>32.200000000000003</v>
      </c>
      <c r="K10" s="69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67</v>
      </c>
      <c r="B11" s="36">
        <v>35</v>
      </c>
      <c r="C11" s="36"/>
      <c r="D11" s="36">
        <v>35</v>
      </c>
      <c r="E11" s="36"/>
      <c r="F11" s="36">
        <v>3517</v>
      </c>
      <c r="G11" s="69"/>
      <c r="H11" s="36">
        <v>2003</v>
      </c>
      <c r="I11" s="36"/>
      <c r="J11" s="37">
        <v>40.799999999999997</v>
      </c>
      <c r="K11" s="69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66</v>
      </c>
      <c r="B12" s="36">
        <v>35</v>
      </c>
      <c r="C12" s="36"/>
      <c r="D12" s="36">
        <v>35</v>
      </c>
      <c r="E12" s="36"/>
      <c r="F12" s="36">
        <v>3517</v>
      </c>
      <c r="G12" s="69"/>
      <c r="H12" s="36">
        <v>2003</v>
      </c>
      <c r="I12" s="36"/>
      <c r="J12" s="37">
        <v>42</v>
      </c>
      <c r="K12" s="69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69"/>
      <c r="H13" s="36">
        <v>2003</v>
      </c>
      <c r="I13" s="36"/>
      <c r="J13" s="37">
        <v>42.9</v>
      </c>
      <c r="K13" s="69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65</v>
      </c>
      <c r="B14" s="36">
        <v>35</v>
      </c>
      <c r="C14" s="36"/>
      <c r="D14" s="36">
        <v>35</v>
      </c>
      <c r="E14" s="36"/>
      <c r="F14" s="36">
        <v>3517</v>
      </c>
      <c r="G14" s="69"/>
      <c r="H14" s="36">
        <v>2003</v>
      </c>
      <c r="I14" s="36"/>
      <c r="J14" s="37">
        <v>53.6</v>
      </c>
      <c r="K14" s="69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64</v>
      </c>
      <c r="B15" s="36">
        <v>35</v>
      </c>
      <c r="C15" s="36"/>
      <c r="D15" s="36">
        <v>35</v>
      </c>
      <c r="E15" s="36"/>
      <c r="F15" s="36">
        <v>3517</v>
      </c>
      <c r="G15" s="69"/>
      <c r="H15" s="36">
        <v>2003</v>
      </c>
      <c r="I15" s="36"/>
      <c r="J15" s="37">
        <v>47</v>
      </c>
      <c r="K15" s="69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63</v>
      </c>
      <c r="B16" s="36">
        <v>35</v>
      </c>
      <c r="C16" s="36"/>
      <c r="D16" s="36">
        <v>35</v>
      </c>
      <c r="E16" s="36"/>
      <c r="F16" s="36">
        <v>3529</v>
      </c>
      <c r="G16" s="69"/>
      <c r="H16" s="36">
        <v>2023</v>
      </c>
      <c r="I16" s="36"/>
      <c r="J16" s="37">
        <v>53.7</v>
      </c>
      <c r="K16" s="69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62</v>
      </c>
      <c r="B17" s="36">
        <v>35</v>
      </c>
      <c r="C17" s="36"/>
      <c r="D17" s="36">
        <v>35</v>
      </c>
      <c r="E17" s="36"/>
      <c r="F17" s="36">
        <v>3529</v>
      </c>
      <c r="G17" s="69"/>
      <c r="H17" s="36">
        <v>2020</v>
      </c>
      <c r="I17" s="36"/>
      <c r="J17" s="37">
        <v>52.7</v>
      </c>
      <c r="K17" s="69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69"/>
      <c r="H18" s="36">
        <v>2022</v>
      </c>
      <c r="I18" s="36"/>
      <c r="J18" s="37">
        <v>44.9</v>
      </c>
      <c r="K18" s="69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61</v>
      </c>
      <c r="B19" s="36">
        <v>35</v>
      </c>
      <c r="C19" s="36"/>
      <c r="D19" s="36">
        <v>35</v>
      </c>
      <c r="E19" s="36"/>
      <c r="F19" s="73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60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  <c r="B23" s="58"/>
      <c r="C23" s="58"/>
      <c r="D23" s="58"/>
      <c r="E23" s="60"/>
      <c r="F23" s="58"/>
      <c r="G23" s="60"/>
      <c r="H23" s="58"/>
      <c r="I23" s="60"/>
      <c r="J23" s="59"/>
      <c r="K23" s="58"/>
      <c r="L23" s="58"/>
      <c r="M23" s="58"/>
      <c r="N23" s="58"/>
      <c r="O23" s="58"/>
      <c r="P23" s="58"/>
      <c r="Q23" s="58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11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2024-03-07T08:18:58Z</cp:lastPrinted>
  <dcterms:created xsi:type="dcterms:W3CDTF">2021-01-07T07:09:33Z</dcterms:created>
  <dcterms:modified xsi:type="dcterms:W3CDTF">2025-09-17T06:04:09Z</dcterms:modified>
</cp:coreProperties>
</file>